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B-03\Music\PLANILHAS TEMPORÁRIAS\MIRACATU\"/>
    </mc:Choice>
  </mc:AlternateContent>
  <bookViews>
    <workbookView xWindow="0" yWindow="0" windowWidth="23040" windowHeight="9192" tabRatio="790" activeTab="17"/>
  </bookViews>
  <sheets>
    <sheet name="1 de 18" sheetId="1" r:id="rId1"/>
    <sheet name="2 de 18" sheetId="2" r:id="rId2"/>
    <sheet name="3 de 18" sheetId="3" r:id="rId3"/>
    <sheet name="4 de 17" sheetId="4" r:id="rId4"/>
    <sheet name="5 de 17" sheetId="5" r:id="rId5"/>
    <sheet name="6 de 17" sheetId="6" r:id="rId6"/>
    <sheet name="7 de 17" sheetId="7" r:id="rId7"/>
    <sheet name="8 de 17" sheetId="8" r:id="rId8"/>
    <sheet name="9 de 18" sheetId="9" r:id="rId9"/>
    <sheet name="10 de 18" sheetId="11" r:id="rId10"/>
    <sheet name="11 de 18" sheetId="12" r:id="rId11"/>
    <sheet name="12 de 17" sheetId="13" r:id="rId12"/>
    <sheet name="13 de 17" sheetId="14" r:id="rId13"/>
    <sheet name="14 de 18" sheetId="15" r:id="rId14"/>
    <sheet name="15 de 18" sheetId="16" r:id="rId15"/>
    <sheet name="16 de 18" sheetId="17" r:id="rId16"/>
    <sheet name="17 de 18" sheetId="18" r:id="rId17"/>
    <sheet name="18 de 18" sheetId="19" r:id="rId18"/>
  </sheets>
  <externalReferences>
    <externalReference r:id="rId19"/>
  </externalReferences>
  <definedNames>
    <definedName name="_xlnm.Print_Area" localSheetId="0">'1 de 18'!$A$1:$O$46</definedName>
    <definedName name="_xlnm.Print_Area" localSheetId="14">'15 de 18'!$A$1:$N$39</definedName>
    <definedName name="_xlnm.Print_Area" localSheetId="17">'18 de 18'!$A$1:$N$39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" i="3" l="1"/>
  <c r="L6" i="4" s="1"/>
  <c r="L6" i="5" s="1"/>
  <c r="L6" i="6" s="1"/>
  <c r="L6" i="7" s="1"/>
  <c r="L6" i="8" s="1"/>
  <c r="L6" i="9" s="1"/>
  <c r="L6" i="11" s="1"/>
  <c r="L6" i="12" s="1"/>
  <c r="L6" i="13" s="1"/>
  <c r="L6" i="14" s="1"/>
  <c r="L6" i="15" s="1"/>
  <c r="L6" i="16" s="1"/>
  <c r="L6" i="17" s="1"/>
  <c r="L6" i="18" s="1"/>
  <c r="L6" i="19" s="1"/>
  <c r="M11" i="2"/>
  <c r="L6" i="2"/>
  <c r="M11" i="19"/>
  <c r="B6" i="19"/>
  <c r="F5" i="2"/>
  <c r="F5" i="3" s="1"/>
  <c r="F5" i="4" s="1"/>
  <c r="F5" i="5" s="1"/>
  <c r="F5" i="6" s="1"/>
  <c r="F5" i="7" s="1"/>
  <c r="F5" i="8" s="1"/>
  <c r="F5" i="9" s="1"/>
  <c r="F5" i="11" s="1"/>
  <c r="F5" i="12" s="1"/>
  <c r="F5" i="13" s="1"/>
  <c r="F5" i="14" s="1"/>
  <c r="F5" i="15" s="1"/>
  <c r="F5" i="16" s="1"/>
  <c r="F5" i="17" s="1"/>
  <c r="F5" i="18" s="1"/>
  <c r="F5" i="19" s="1"/>
  <c r="M11" i="16" l="1"/>
  <c r="M11" i="17"/>
  <c r="M11" i="18"/>
  <c r="B6" i="18"/>
  <c r="B6" i="17"/>
  <c r="B6" i="16"/>
  <c r="M11" i="15"/>
  <c r="B6" i="15"/>
  <c r="M11" i="14"/>
  <c r="B6" i="14"/>
  <c r="M11" i="13"/>
  <c r="B6" i="13"/>
  <c r="M11" i="12"/>
  <c r="B6" i="12"/>
  <c r="M11" i="11"/>
  <c r="B6" i="11"/>
  <c r="M11" i="9"/>
  <c r="B6" i="9"/>
  <c r="M11" i="8"/>
  <c r="B6" i="8"/>
  <c r="M11" i="7"/>
  <c r="B6" i="7"/>
  <c r="M11" i="6"/>
  <c r="B6" i="6"/>
  <c r="M11" i="5"/>
  <c r="B6" i="5"/>
  <c r="M11" i="4"/>
  <c r="B6" i="4"/>
  <c r="M11" i="3"/>
  <c r="B6" i="3"/>
  <c r="B6" i="2"/>
  <c r="M11" i="1"/>
  <c r="B6" i="1"/>
</calcChain>
</file>

<file path=xl/sharedStrings.xml><?xml version="1.0" encoding="utf-8"?>
<sst xmlns="http://schemas.openxmlformats.org/spreadsheetml/2006/main" count="629" uniqueCount="70">
  <si>
    <t>Ficha de Indicador</t>
  </si>
  <si>
    <t>Atendimento Médico/mês</t>
  </si>
  <si>
    <t xml:space="preserve">Código:
</t>
  </si>
  <si>
    <t>Data:</t>
  </si>
  <si>
    <t>Versão:</t>
  </si>
  <si>
    <t>Página:</t>
  </si>
  <si>
    <t>FIND.GADM.001</t>
  </si>
  <si>
    <t>1.2</t>
  </si>
  <si>
    <t>Processo</t>
  </si>
  <si>
    <t>Tipo</t>
  </si>
  <si>
    <t>Sentido</t>
  </si>
  <si>
    <t>UND</t>
  </si>
  <si>
    <t>Meta atual</t>
  </si>
  <si>
    <t>Resultado</t>
  </si>
  <si>
    <t>Situação</t>
  </si>
  <si>
    <t>GADM</t>
  </si>
  <si>
    <t>Meta Quantitativa</t>
  </si>
  <si>
    <t>und</t>
  </si>
  <si>
    <t>PAMK</t>
  </si>
  <si>
    <t>Mensal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</si>
  <si>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</si>
  <si>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</si>
  <si>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</si>
  <si>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</si>
  <si>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</si>
  <si>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</si>
  <si>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</si>
  <si>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</si>
  <si>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</si>
  <si>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</si>
  <si>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</si>
  <si>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</si>
  <si>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Meta</t>
  </si>
  <si>
    <t>Atendimentos de Urgência com Observação/Mês</t>
  </si>
  <si>
    <t>Procedimentos de Enfermagem / Mês</t>
  </si>
  <si>
    <t>%</t>
  </si>
  <si>
    <t>24h de Cobertura em Patologia e Produção do Serviço Laboratorial</t>
  </si>
  <si>
    <t>24h de Cobertura em Radiologia (RX) e produção de Exames / Mês</t>
  </si>
  <si>
    <t>Ortopedia Ambulatorial de Ortopedistas e Produção de Atendimentos / Mês</t>
  </si>
  <si>
    <t>Pediatria Ambulatorial de Ortopedistas e Produção de Atendimentos / Mês</t>
  </si>
  <si>
    <t>Corpo Clínico no PA: Palntonistas Socorristas em Clínica Médica</t>
  </si>
  <si>
    <t>Ginecológico Ambulatorial e Clínico Geral</t>
  </si>
  <si>
    <t>Comissão de Revisão de Óbitos</t>
  </si>
  <si>
    <t>Comissão de Revisão de Prontuários</t>
  </si>
  <si>
    <t>Meta Qualitativa</t>
  </si>
  <si>
    <t>Comissão de Infecção Hospitalar</t>
  </si>
  <si>
    <t>Comissão de Ética Médica e de Enfermagem</t>
  </si>
  <si>
    <t>Políticas de Humanização do SUS</t>
  </si>
  <si>
    <t>Política Nacional de Medicamentos</t>
  </si>
  <si>
    <t>Qualidade da Informação</t>
  </si>
  <si>
    <t>Política de Educação Permanente/Continuada</t>
  </si>
  <si>
    <t>18 de 18</t>
  </si>
  <si>
    <t xml:space="preserve">CIPA – Comissão Interna de Prevenção de Acidentes e Assédio </t>
  </si>
  <si>
    <t>2 de 18</t>
  </si>
  <si>
    <t>1 de 18</t>
  </si>
  <si>
    <t>3 de 18</t>
  </si>
  <si>
    <t>4 de 18</t>
  </si>
  <si>
    <t>5 de 18</t>
  </si>
  <si>
    <t>6 de 18</t>
  </si>
  <si>
    <t>7 de 18</t>
  </si>
  <si>
    <t>8 de 18</t>
  </si>
  <si>
    <t>9 de 18</t>
  </si>
  <si>
    <t>10 de 18</t>
  </si>
  <si>
    <t>11 de 18</t>
  </si>
  <si>
    <t>12 de 18</t>
  </si>
  <si>
    <t>13 de 18</t>
  </si>
  <si>
    <t>14 de 18</t>
  </si>
  <si>
    <t>15 de 18</t>
  </si>
  <si>
    <t>16 de 18</t>
  </si>
  <si>
    <t>17 de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</si>
</sst>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[$-416]mmmm\-yy;@"/>
  </numFmts>
  <fonts count="8" x14ac:knownFonts="1">
    <font>
      <sz val="10"/>
      <color rgb="FF000000"/>
      <name val="Times New Roman"/>
      <charset val="204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2"/>
      <color rgb="FF000000"/>
      <name val="Arial"/>
      <charset val="1"/>
    </font>
    <font>
      <sz val="9"/>
      <color rgb="FF000000"/>
      <name val="Arial"/>
      <charset val="1"/>
    </font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</xf>
    <xf numFmtId="165" fontId="2" fillId="2" borderId="4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164" fontId="1" fillId="0" borderId="3" xfId="0" applyNumberFormat="1" applyFont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top"/>
    </xf>
    <xf numFmtId="16" fontId="1" fillId="0" borderId="2" xfId="0" applyNumberFormat="1" applyFont="1" applyBorder="1" applyAlignment="1" applyProtection="1">
      <alignment horizontal="left" vertical="top"/>
    </xf>
    <xf numFmtId="0" fontId="6" fillId="5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 de 18'!$C$3:$N$3</c:f>
              <c:strCache>
                <c:ptCount val="12"/>
                <c:pt idx="0">
                  <c:v>Atendimento Médico/mês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 de 18'!$C$14:$N$15</c:f>
              <c:multiLvlStrCache>
                <c:ptCount val="12"/>
                <c:lvl>
                  <c:pt idx="0">
                    <c:v>4047</c:v>
                  </c:pt>
                  <c:pt idx="1">
                    <c:v>4630</c:v>
                  </c:pt>
                  <c:pt idx="2">
                    <c:v>5597</c:v>
                  </c:pt>
                  <c:pt idx="3">
                    <c:v>4948</c:v>
                  </c:pt>
                  <c:pt idx="4">
                    <c:v>5621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'1 de 18'!$C$15:$N$15</c:f>
              <c:numCache>
                <c:formatCode>General</c:formatCode>
                <c:ptCount val="12"/>
                <c:pt idx="0">
                  <c:v>4047</c:v>
                </c:pt>
                <c:pt idx="1">
                  <c:v>4630</c:v>
                </c:pt>
                <c:pt idx="2">
                  <c:v>5597</c:v>
                </c:pt>
                <c:pt idx="3">
                  <c:v>4948</c:v>
                </c:pt>
                <c:pt idx="4">
                  <c:v>5621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4-49CB-9BE7-C14692FA4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9999516"/>
        <c:axId val="91381492"/>
      </c:barChart>
      <c:catAx>
        <c:axId val="299995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1381492"/>
        <c:crosses val="autoZero"/>
        <c:auto val="1"/>
        <c:lblAlgn val="ctr"/>
        <c:lblOffset val="100"/>
        <c:noMultiLvlLbl val="0"/>
      </c:catAx>
      <c:valAx>
        <c:axId val="9138149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29999516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 de 18'!$C$3:$N$3</c:f>
              <c:strCache>
                <c:ptCount val="12"/>
                <c:pt idx="0">
                  <c:v>Comissão de Revisão de Óbitos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de 18'!$C$15:$N$15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'10 de 18'!$C$16:$N$16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B-4045-8A1F-849A8848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016079"/>
        <c:axId val="84592058"/>
      </c:barChart>
      <c:catAx>
        <c:axId val="1401607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4592058"/>
        <c:crosses val="autoZero"/>
        <c:auto val="1"/>
        <c:lblAlgn val="ctr"/>
        <c:lblOffset val="100"/>
        <c:noMultiLvlLbl val="0"/>
      </c:catAx>
      <c:valAx>
        <c:axId val="8459205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4016079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'11 de 18'!$C$3:$N$3</c:f>
              <c:strCache>
                <c:ptCount val="12"/>
                <c:pt idx="0">
                  <c:v>Comissão de Revisão de Prontuários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'11 de 18'!$C$15:$N$16</c:f>
              <c:multiLvlStrCache>
                <c:ptCount val="12"/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'11 de 18'!$C$16:$N$16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6-43CE-B410-6F6AB5B2C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0881544"/>
        <c:axId val="91125226"/>
      </c:barChart>
      <c:catAx>
        <c:axId val="50881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1125226"/>
        <c:crosses val="autoZero"/>
        <c:auto val="1"/>
        <c:lblAlgn val="ctr"/>
        <c:lblOffset val="100"/>
        <c:noMultiLvlLbl val="0"/>
      </c:catAx>
      <c:valAx>
        <c:axId val="9112522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50881544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'12 de 17'!$C$3:$N$3</c:f>
              <c:strCache>
                <c:ptCount val="12"/>
                <c:pt idx="0">
                  <c:v>Comissão de Infecção Hospitalar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'12 de 17'!$C$15:$N$16</c:f>
              <c:multiLvlStrCache>
                <c:ptCount val="12"/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'12 de 17'!$C$16:$N$16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C-40A2-BFF6-FA1B1648B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5879638"/>
        <c:axId val="92012082"/>
      </c:barChart>
      <c:catAx>
        <c:axId val="5587963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2012082"/>
        <c:crosses val="autoZero"/>
        <c:auto val="1"/>
        <c:lblAlgn val="ctr"/>
        <c:lblOffset val="100"/>
        <c:noMultiLvlLbl val="0"/>
      </c:catAx>
      <c:valAx>
        <c:axId val="9201208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5587963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'13 de 17'!$C$3:$N$3</c:f>
              <c:strCache>
                <c:ptCount val="12"/>
                <c:pt idx="0">
                  <c:v>Comissão de Ética Médica e de Enfermagem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'11 de 18'!$C$15:$N$16</c:f>
              <c:multiLvlStrCache>
                <c:ptCount val="12"/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'11 de 18'!$C$16:$N$16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F-4E11-995B-40497F5F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5379166"/>
        <c:axId val="11826869"/>
      </c:barChart>
      <c:catAx>
        <c:axId val="3537916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1826869"/>
        <c:crosses val="autoZero"/>
        <c:auto val="1"/>
        <c:lblAlgn val="ctr"/>
        <c:lblOffset val="100"/>
        <c:noMultiLvlLbl val="0"/>
      </c:catAx>
      <c:valAx>
        <c:axId val="1182686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35379166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 de 18'!$C$3:$N$3</c:f>
              <c:strCache>
                <c:ptCount val="12"/>
                <c:pt idx="0">
                  <c:v>Políticas de Humanização do SUS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'14 de 18'!$C$15:$N$16</c:f>
              <c:multiLvlStrCache>
                <c:ptCount val="12"/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'14 de 18'!$C$16:$N$16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E-42EA-AF8E-3D569AAB4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7321802"/>
        <c:axId val="93727935"/>
      </c:barChart>
      <c:catAx>
        <c:axId val="6732180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3727935"/>
        <c:crosses val="autoZero"/>
        <c:auto val="1"/>
        <c:lblAlgn val="ctr"/>
        <c:lblOffset val="100"/>
        <c:noMultiLvlLbl val="0"/>
      </c:catAx>
      <c:valAx>
        <c:axId val="9372793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67321802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'15 de 18'!$C$3:$N$3</c:f>
              <c:strCache>
                <c:ptCount val="12"/>
                <c:pt idx="0">
                  <c:v>Política Nacional de Medicamentos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'15 de 18'!$C$15:$N$16</c:f>
              <c:multiLvlStrCache>
                <c:ptCount val="12"/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'15 de 18'!$C$16:$N$16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3-44BE-8A25-AA5C33526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8449718"/>
        <c:axId val="94629203"/>
      </c:barChart>
      <c:catAx>
        <c:axId val="4844971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4629203"/>
        <c:crosses val="autoZero"/>
        <c:auto val="1"/>
        <c:lblAlgn val="ctr"/>
        <c:lblOffset val="100"/>
        <c:noMultiLvlLbl val="0"/>
      </c:catAx>
      <c:valAx>
        <c:axId val="9462920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4844971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'16 de 18'!$C$3:$N$3</c:f>
              <c:strCache>
                <c:ptCount val="12"/>
                <c:pt idx="0">
                  <c:v>Qualidade da Informação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'16 de 18'!$C$15:$N$16</c:f>
              <c:multiLvlStrCache>
                <c:ptCount val="12"/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'16 de 18'!$C$16:$N$16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9-463A-A801-0A8FF87B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745011"/>
        <c:axId val="24525987"/>
      </c:barChart>
      <c:catAx>
        <c:axId val="6374501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24525987"/>
        <c:crosses val="autoZero"/>
        <c:auto val="1"/>
        <c:lblAlgn val="ctr"/>
        <c:lblOffset val="100"/>
        <c:noMultiLvlLbl val="0"/>
      </c:catAx>
      <c:valAx>
        <c:axId val="2452598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63745011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'17 de 18'!$C$3:$N$3</c:f>
              <c:strCache>
                <c:ptCount val="12"/>
                <c:pt idx="0">
                  <c:v>Política de Educação Permanente/Continuada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'17 de 18'!$C$15:$N$16</c:f>
              <c:multiLvlStrCache>
                <c:ptCount val="12"/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'17 de 18'!$C$16:$N$16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2-402B-AAFE-B4EE99EE0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0334731"/>
        <c:axId val="96932451"/>
      </c:barChart>
      <c:catAx>
        <c:axId val="4033473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6932451"/>
        <c:crosses val="autoZero"/>
        <c:auto val="1"/>
        <c:lblAlgn val="ctr"/>
        <c:lblOffset val="100"/>
        <c:noMultiLvlLbl val="0"/>
      </c:catAx>
      <c:valAx>
        <c:axId val="9693245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40334731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'[1]18 de 18'!$C$3:$N$3</c:f>
              <c:strCache>
                <c:ptCount val="1"/>
                <c:pt idx="0">
                  <c:v>CIPA – COMISSÃO INTERNA DE PREVENÇÃO DE ACIDENTES E ASSÉDIO 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'[1]18 de 18'!$C$15:$N$16</c:f>
              <c:multiLvlStrCache>
                <c:ptCount val="12"/>
                <c:lvl>
                  <c:pt idx="3">
                    <c:v>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'[1]18 de 18'!$C$16:$N$16</c:f>
              <c:numCache>
                <c:formatCode>General</c:formatCode>
                <c:ptCount val="12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9-49BE-92D9-26CC4F415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2952483"/>
        <c:axId val="33044215"/>
      </c:barChart>
      <c:catAx>
        <c:axId val="729524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33044215"/>
        <c:crosses val="autoZero"/>
        <c:auto val="1"/>
        <c:lblAlgn val="ctr"/>
        <c:lblOffset val="100"/>
        <c:noMultiLvlLbl val="0"/>
      </c:catAx>
      <c:valAx>
        <c:axId val="3304421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72952483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'18 de 18'!$C$3:$N$3</c:f>
              <c:strCache>
                <c:ptCount val="12"/>
                <c:pt idx="0">
                  <c:v>CIPA – Comissão Interna de Prevenção de Acidentes e Assédio 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'18 de 18'!$C$15:$N$16</c:f>
              <c:multiLvlStrCache>
                <c:ptCount val="12"/>
                <c:lvl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'18 de 18'!$C$16:$N$16</c:f>
              <c:numCache>
                <c:formatCode>General</c:formatCode>
                <c:ptCount val="12"/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5-4804-8539-93F4F0AA5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0334731"/>
        <c:axId val="96932451"/>
      </c:barChart>
      <c:catAx>
        <c:axId val="4033473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6932451"/>
        <c:crosses val="autoZero"/>
        <c:auto val="1"/>
        <c:lblAlgn val="ctr"/>
        <c:lblOffset val="100"/>
        <c:noMultiLvlLbl val="0"/>
      </c:catAx>
      <c:valAx>
        <c:axId val="9693245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40334731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Atendimento médico em unidade de pronto atendimento</c:v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 de 18'!$C$15:$N$15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'2 de 18'!$C$16:$N$16</c:f>
              <c:numCache>
                <c:formatCode>General</c:formatCode>
                <c:ptCount val="12"/>
                <c:pt idx="0">
                  <c:v>58</c:v>
                </c:pt>
                <c:pt idx="1">
                  <c:v>73</c:v>
                </c:pt>
                <c:pt idx="2">
                  <c:v>168</c:v>
                </c:pt>
                <c:pt idx="3">
                  <c:v>189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1-4EEF-9880-94D3F7D25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5216"/>
        <c:axId val="82558080"/>
      </c:barChart>
      <c:catAx>
        <c:axId val="1647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2558080"/>
        <c:crosses val="autoZero"/>
        <c:auto val="1"/>
        <c:lblAlgn val="ctr"/>
        <c:lblOffset val="100"/>
        <c:noMultiLvlLbl val="0"/>
      </c:catAx>
      <c:valAx>
        <c:axId val="8255808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6475216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de 18'!$C$3:$N$3</c:f>
              <c:strCache>
                <c:ptCount val="12"/>
                <c:pt idx="0">
                  <c:v>Procedimentos de Enfermagem / Mês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 de 18'!$C$15:$N$16</c:f>
              <c:multiLvlStrCache>
                <c:ptCount val="12"/>
                <c:lvl>
                  <c:pt idx="0">
                    <c:v>6239</c:v>
                  </c:pt>
                  <c:pt idx="1">
                    <c:v>9531</c:v>
                  </c:pt>
                  <c:pt idx="2">
                    <c:v>11163</c:v>
                  </c:pt>
                  <c:pt idx="3">
                    <c:v>9828</c:v>
                  </c:pt>
                  <c:pt idx="4">
                    <c:v>10567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'3 de 18'!$C$16:$N$16</c:f>
              <c:numCache>
                <c:formatCode>General</c:formatCode>
                <c:ptCount val="12"/>
                <c:pt idx="0">
                  <c:v>6239</c:v>
                </c:pt>
                <c:pt idx="1">
                  <c:v>9531</c:v>
                </c:pt>
                <c:pt idx="2">
                  <c:v>11163</c:v>
                </c:pt>
                <c:pt idx="3">
                  <c:v>9828</c:v>
                </c:pt>
                <c:pt idx="4">
                  <c:v>10567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2-41B7-BCC7-1F2B784ED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29476"/>
        <c:axId val="87726881"/>
      </c:barChart>
      <c:catAx>
        <c:axId val="174294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7726881"/>
        <c:crosses val="autoZero"/>
        <c:auto val="1"/>
        <c:lblAlgn val="ctr"/>
        <c:lblOffset val="100"/>
        <c:noMultiLvlLbl val="0"/>
      </c:catAx>
      <c:valAx>
        <c:axId val="8772688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7429476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 de 17'!$C$3:$N$3</c:f>
              <c:strCache>
                <c:ptCount val="12"/>
                <c:pt idx="0">
                  <c:v>24h de Cobertura em Patologia e Produção do Serviço Laboratorial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 de 17'!$C$15:$N$16</c:f>
              <c:multiLvlStrCache>
                <c:ptCount val="12"/>
                <c:lvl>
                  <c:pt idx="0">
                    <c:v>2976</c:v>
                  </c:pt>
                  <c:pt idx="1">
                    <c:v>2210</c:v>
                  </c:pt>
                  <c:pt idx="2">
                    <c:v>2436</c:v>
                  </c:pt>
                  <c:pt idx="3">
                    <c:v>2179</c:v>
                  </c:pt>
                  <c:pt idx="4">
                    <c:v>2210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'4 de 17'!$C$16:$N$16</c:f>
              <c:numCache>
                <c:formatCode>General</c:formatCode>
                <c:ptCount val="12"/>
                <c:pt idx="0">
                  <c:v>2976</c:v>
                </c:pt>
                <c:pt idx="1">
                  <c:v>2210</c:v>
                </c:pt>
                <c:pt idx="2">
                  <c:v>2436</c:v>
                </c:pt>
                <c:pt idx="3">
                  <c:v>2179</c:v>
                </c:pt>
                <c:pt idx="4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7-4EA2-83A7-F85F57072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092515"/>
        <c:axId val="1193016"/>
      </c:barChart>
      <c:catAx>
        <c:axId val="8009251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193016"/>
        <c:crosses val="autoZero"/>
        <c:auto val="1"/>
        <c:lblAlgn val="ctr"/>
        <c:lblOffset val="100"/>
        <c:noMultiLvlLbl val="0"/>
      </c:catAx>
      <c:valAx>
        <c:axId val="119301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009251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 de 17'!$C$3:$N$3</c:f>
              <c:strCache>
                <c:ptCount val="12"/>
                <c:pt idx="0">
                  <c:v>24h de Cobertura em Radiologia (RX) e produção de Exames / Mês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'5 de 17'!$C$15:$N$16</c:f>
              <c:multiLvlStrCache>
                <c:ptCount val="12"/>
                <c:lvl>
                  <c:pt idx="0">
                    <c:v>709</c:v>
                  </c:pt>
                  <c:pt idx="1">
                    <c:v>947</c:v>
                  </c:pt>
                  <c:pt idx="2">
                    <c:v>1167</c:v>
                  </c:pt>
                  <c:pt idx="3">
                    <c:v>1132</c:v>
                  </c:pt>
                  <c:pt idx="4">
                    <c:v>1334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'5 de 17'!$C$16:$N$16</c:f>
              <c:numCache>
                <c:formatCode>General</c:formatCode>
                <c:ptCount val="12"/>
                <c:pt idx="0">
                  <c:v>709</c:v>
                </c:pt>
                <c:pt idx="1">
                  <c:v>947</c:v>
                </c:pt>
                <c:pt idx="2">
                  <c:v>1167</c:v>
                </c:pt>
                <c:pt idx="3">
                  <c:v>1132</c:v>
                </c:pt>
                <c:pt idx="4">
                  <c:v>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00-BD66-202C11B132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092515"/>
        <c:axId val="1193016"/>
      </c:barChart>
      <c:catAx>
        <c:axId val="8009251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016"/>
        <c:crosses val="autoZero"/>
        <c:auto val="1"/>
        <c:lblAlgn val="ctr"/>
        <c:lblOffset val="100"/>
        <c:noMultiLvlLbl val="0"/>
      </c:catAx>
      <c:valAx>
        <c:axId val="119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0925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 de 17'!$C$3:$N$3</c:f>
              <c:strCache>
                <c:ptCount val="12"/>
                <c:pt idx="0">
                  <c:v>Ortopedia Ambulatorial de Ortopedistas e Produção de Atendimentos / Mês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 de 17'!$C$15:$N$16</c:f>
              <c:multiLvlStrCache>
                <c:ptCount val="12"/>
                <c:lvl>
                  <c:pt idx="0">
                    <c:v>109</c:v>
                  </c:pt>
                  <c:pt idx="1">
                    <c:v>58</c:v>
                  </c:pt>
                  <c:pt idx="2">
                    <c:v>149</c:v>
                  </c:pt>
                  <c:pt idx="3">
                    <c:v>108</c:v>
                  </c:pt>
                  <c:pt idx="4">
                    <c:v>145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'6 de 17'!$C$16:$N$16</c:f>
              <c:numCache>
                <c:formatCode>General</c:formatCode>
                <c:ptCount val="12"/>
                <c:pt idx="0">
                  <c:v>109</c:v>
                </c:pt>
                <c:pt idx="1">
                  <c:v>58</c:v>
                </c:pt>
                <c:pt idx="2">
                  <c:v>149</c:v>
                </c:pt>
                <c:pt idx="3">
                  <c:v>108</c:v>
                </c:pt>
                <c:pt idx="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D-4AF7-9B4B-3A45974E1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1446710"/>
        <c:axId val="20398924"/>
      </c:barChart>
      <c:catAx>
        <c:axId val="5144671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20398924"/>
        <c:crosses val="autoZero"/>
        <c:auto val="1"/>
        <c:lblAlgn val="ctr"/>
        <c:lblOffset val="100"/>
        <c:noMultiLvlLbl val="0"/>
      </c:catAx>
      <c:valAx>
        <c:axId val="2039892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5144671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'7 de 17'!$C$3:$N$3</c:f>
              <c:strCache>
                <c:ptCount val="12"/>
                <c:pt idx="0">
                  <c:v>Pediatria Ambulatorial de Ortopedistas e Produção de Atendimentos / Mês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 de 17'!$C$15:$N$16</c:f>
              <c:multiLvlStrCache>
                <c:ptCount val="12"/>
                <c:lvl>
                  <c:pt idx="0">
                    <c:v>91</c:v>
                  </c:pt>
                  <c:pt idx="1">
                    <c:v>69</c:v>
                  </c:pt>
                  <c:pt idx="2">
                    <c:v>127</c:v>
                  </c:pt>
                  <c:pt idx="3">
                    <c:v>92</c:v>
                  </c:pt>
                  <c:pt idx="4">
                    <c:v>126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'7 de 17'!$C$16:$N$16</c:f>
              <c:numCache>
                <c:formatCode>General</c:formatCode>
                <c:ptCount val="12"/>
                <c:pt idx="0">
                  <c:v>91</c:v>
                </c:pt>
                <c:pt idx="1">
                  <c:v>69</c:v>
                </c:pt>
                <c:pt idx="2">
                  <c:v>127</c:v>
                </c:pt>
                <c:pt idx="3">
                  <c:v>92</c:v>
                </c:pt>
                <c:pt idx="4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F-4A9C-A8AA-DD4D14417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096561"/>
        <c:axId val="78638530"/>
      </c:barChart>
      <c:catAx>
        <c:axId val="8309656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78638530"/>
        <c:crosses val="autoZero"/>
        <c:auto val="1"/>
        <c:lblAlgn val="ctr"/>
        <c:lblOffset val="100"/>
        <c:noMultiLvlLbl val="0"/>
      </c:catAx>
      <c:valAx>
        <c:axId val="7863853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3096561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'8 de 17'!$C$3:$N$3</c:f>
              <c:strCache>
                <c:ptCount val="12"/>
                <c:pt idx="0">
                  <c:v>Corpo Clínico no PA: Palntonistas Socorristas em Clínica Médica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 de 17'!$C$15:$N$16</c:f>
              <c:multiLvlStrCache>
                <c:ptCount val="12"/>
                <c:lvl>
                  <c:pt idx="0">
                    <c:v>4</c:v>
                  </c:pt>
                  <c:pt idx="1">
                    <c:v>4</c:v>
                  </c:pt>
                  <c:pt idx="2">
                    <c:v>4</c:v>
                  </c:pt>
                  <c:pt idx="3">
                    <c:v>4</c:v>
                  </c:pt>
                  <c:pt idx="4">
                    <c:v>4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'8 de 17'!$C$16:$N$16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A-4D0A-B420-8F51FBA7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4754113"/>
        <c:axId val="25456430"/>
      </c:barChart>
      <c:catAx>
        <c:axId val="9475411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25456430"/>
        <c:crosses val="autoZero"/>
        <c:auto val="1"/>
        <c:lblAlgn val="ctr"/>
        <c:lblOffset val="100"/>
        <c:noMultiLvlLbl val="0"/>
      </c:catAx>
      <c:valAx>
        <c:axId val="2545643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475411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 de 18'!$C$3:$N$3</c:f>
              <c:strCache>
                <c:ptCount val="12"/>
                <c:pt idx="0">
                  <c:v>Ginecológico Ambulatorial e Clínico Geral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 de 18'!$C$15:$N$16</c:f>
              <c:multiLvlStrCache>
                <c:ptCount val="12"/>
                <c:lvl>
                  <c:pt idx="0">
                    <c:v>114</c:v>
                  </c:pt>
                  <c:pt idx="1">
                    <c:v>69</c:v>
                  </c:pt>
                  <c:pt idx="2">
                    <c:v>105</c:v>
                  </c:pt>
                  <c:pt idx="3">
                    <c:v>82</c:v>
                  </c:pt>
                  <c:pt idx="4">
                    <c:v>97</c:v>
                  </c:pt>
                </c:lvl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</c:lvl>
              </c:multiLvlStrCache>
            </c:multiLvlStrRef>
          </c:cat>
          <c:val>
            <c:numRef>
              <c:f>'9 de 18'!$C$16:$N$16</c:f>
              <c:numCache>
                <c:formatCode>General</c:formatCode>
                <c:ptCount val="12"/>
                <c:pt idx="0">
                  <c:v>114</c:v>
                </c:pt>
                <c:pt idx="1">
                  <c:v>69</c:v>
                </c:pt>
                <c:pt idx="2">
                  <c:v>105</c:v>
                </c:pt>
                <c:pt idx="3">
                  <c:v>82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9-4F19-B2EE-BF66EAF8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2554018"/>
        <c:axId val="5808707"/>
      </c:barChart>
      <c:catAx>
        <c:axId val="4255401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5808707"/>
        <c:crosses val="autoZero"/>
        <c:auto val="1"/>
        <c:lblAlgn val="ctr"/>
        <c:lblOffset val="100"/>
        <c:noMultiLvlLbl val="0"/>
      </c:catAx>
      <c:valAx>
        <c:axId val="580870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4255401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4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116520</xdr:colOff>
      <xdr:row>2</xdr:row>
      <xdr:rowOff>113520</xdr:rowOff>
    </xdr:from>
    <xdr:to>
      <xdr:col>1</xdr:col>
      <xdr:colOff>1196340</xdr:colOff>
      <xdr:row>3</xdr:row>
      <xdr:rowOff>236220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25180" y="48690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3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337320</xdr:colOff>
      <xdr:row>19</xdr:row>
      <xdr:rowOff>9000</xdr:rowOff>
    </xdr:from>
    <xdr:to>
      <xdr:col>13</xdr:col>
      <xdr:colOff>161640</xdr:colOff>
      <xdr:row>38</xdr:row>
      <xdr:rowOff>96480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50</xdr:row>
      <xdr:rowOff>86760</xdr:rowOff>
    </xdr:to>
    <xdr:pic>
      <xdr:nvPicPr>
        <xdr:cNvPr id="67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8951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68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26</xdr:row>
      <xdr:rowOff>160560</xdr:rowOff>
    </xdr:to>
    <xdr:pic>
      <xdr:nvPicPr>
        <xdr:cNvPr id="69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5145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70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194760</xdr:colOff>
      <xdr:row>18</xdr:row>
      <xdr:rowOff>96120</xdr:rowOff>
    </xdr:from>
    <xdr:to>
      <xdr:col>13</xdr:col>
      <xdr:colOff>421920</xdr:colOff>
      <xdr:row>38</xdr:row>
      <xdr:rowOff>23040</xdr:rowOff>
    </xdr:to>
    <xdr:graphicFrame macro="">
      <xdr:nvGraphicFramePr>
        <xdr:cNvPr id="71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19</xdr:row>
      <xdr:rowOff>160200</xdr:rowOff>
    </xdr:to>
    <xdr:pic>
      <xdr:nvPicPr>
        <xdr:cNvPr id="72" name="Imagem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401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11</xdr:row>
      <xdr:rowOff>59400</xdr:rowOff>
    </xdr:to>
    <xdr:pic>
      <xdr:nvPicPr>
        <xdr:cNvPr id="73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208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9</xdr:row>
      <xdr:rowOff>44640</xdr:rowOff>
    </xdr:to>
    <xdr:pic>
      <xdr:nvPicPr>
        <xdr:cNvPr id="74" name="Imagem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86000"/>
          <a:ext cx="0" cy="158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99000</xdr:rowOff>
    </xdr:from>
    <xdr:to>
      <xdr:col>1</xdr:col>
      <xdr:colOff>99000</xdr:colOff>
      <xdr:row>7</xdr:row>
      <xdr:rowOff>13680</xdr:rowOff>
    </xdr:to>
    <xdr:pic>
      <xdr:nvPicPr>
        <xdr:cNvPr id="75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0520"/>
          <a:ext cx="0" cy="107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129540</xdr:colOff>
      <xdr:row>2</xdr:row>
      <xdr:rowOff>114300</xdr:rowOff>
    </xdr:from>
    <xdr:to>
      <xdr:col>1</xdr:col>
      <xdr:colOff>1209360</xdr:colOff>
      <xdr:row>3</xdr:row>
      <xdr:rowOff>237000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38200" y="48768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57</xdr:row>
      <xdr:rowOff>79200</xdr:rowOff>
    </xdr:to>
    <xdr:pic>
      <xdr:nvPicPr>
        <xdr:cNvPr id="77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10077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78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33</xdr:row>
      <xdr:rowOff>158760</xdr:rowOff>
    </xdr:to>
    <xdr:pic>
      <xdr:nvPicPr>
        <xdr:cNvPr id="79" name="Imagem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6277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80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194760</xdr:colOff>
      <xdr:row>18</xdr:row>
      <xdr:rowOff>96120</xdr:rowOff>
    </xdr:from>
    <xdr:to>
      <xdr:col>13</xdr:col>
      <xdr:colOff>421920</xdr:colOff>
      <xdr:row>38</xdr:row>
      <xdr:rowOff>23040</xdr:rowOff>
    </xdr:to>
    <xdr:graphicFrame macro="">
      <xdr:nvGraphicFramePr>
        <xdr:cNvPr id="81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26</xdr:row>
      <xdr:rowOff>158760</xdr:rowOff>
    </xdr:to>
    <xdr:pic>
      <xdr:nvPicPr>
        <xdr:cNvPr id="82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515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15</xdr:row>
      <xdr:rowOff>36720</xdr:rowOff>
    </xdr:to>
    <xdr:pic>
      <xdr:nvPicPr>
        <xdr:cNvPr id="83" name="Imagem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2878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12</xdr:row>
      <xdr:rowOff>59760</xdr:rowOff>
    </xdr:to>
    <xdr:pic>
      <xdr:nvPicPr>
        <xdr:cNvPr id="84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86000"/>
          <a:ext cx="0" cy="2288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99000</xdr:rowOff>
    </xdr:from>
    <xdr:to>
      <xdr:col>1</xdr:col>
      <xdr:colOff>99000</xdr:colOff>
      <xdr:row>9</xdr:row>
      <xdr:rowOff>29160</xdr:rowOff>
    </xdr:to>
    <xdr:pic>
      <xdr:nvPicPr>
        <xdr:cNvPr id="85" name="Imagem 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0520"/>
          <a:ext cx="0" cy="158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91440</xdr:colOff>
      <xdr:row>2</xdr:row>
      <xdr:rowOff>129600</xdr:rowOff>
    </xdr:from>
    <xdr:to>
      <xdr:col>1</xdr:col>
      <xdr:colOff>91440</xdr:colOff>
      <xdr:row>5</xdr:row>
      <xdr:rowOff>14040</xdr:rowOff>
    </xdr:to>
    <xdr:pic>
      <xdr:nvPicPr>
        <xdr:cNvPr id="86" name="Imagem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7360" y="501120"/>
          <a:ext cx="0" cy="722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152400</xdr:colOff>
      <xdr:row>2</xdr:row>
      <xdr:rowOff>144780</xdr:rowOff>
    </xdr:from>
    <xdr:to>
      <xdr:col>1</xdr:col>
      <xdr:colOff>1232220</xdr:colOff>
      <xdr:row>3</xdr:row>
      <xdr:rowOff>267480</xdr:rowOff>
    </xdr:to>
    <xdr:pic>
      <xdr:nvPicPr>
        <xdr:cNvPr id="13" name="Imagem 12"/>
        <xdr:cNvPicPr/>
      </xdr:nvPicPr>
      <xdr:blipFill>
        <a:blip xmlns:r="http://schemas.openxmlformats.org/officeDocument/2006/relationships" r:embed="rId1"/>
        <a:stretch/>
      </xdr:blipFill>
      <xdr:spPr>
        <a:xfrm>
          <a:off x="861060" y="51816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64</xdr:row>
      <xdr:rowOff>71640</xdr:rowOff>
    </xdr:to>
    <xdr:pic>
      <xdr:nvPicPr>
        <xdr:cNvPr id="88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11203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89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40</xdr:row>
      <xdr:rowOff>150840</xdr:rowOff>
    </xdr:to>
    <xdr:pic>
      <xdr:nvPicPr>
        <xdr:cNvPr id="90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740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91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194760</xdr:colOff>
      <xdr:row>18</xdr:row>
      <xdr:rowOff>96120</xdr:rowOff>
    </xdr:from>
    <xdr:to>
      <xdr:col>13</xdr:col>
      <xdr:colOff>421920</xdr:colOff>
      <xdr:row>38</xdr:row>
      <xdr:rowOff>23040</xdr:rowOff>
    </xdr:to>
    <xdr:graphicFrame macro="">
      <xdr:nvGraphicFramePr>
        <xdr:cNvPr id="92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33</xdr:row>
      <xdr:rowOff>151200</xdr:rowOff>
    </xdr:to>
    <xdr:pic>
      <xdr:nvPicPr>
        <xdr:cNvPr id="93" name="Imagem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6277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20</xdr:row>
      <xdr:rowOff>6120</xdr:rowOff>
    </xdr:to>
    <xdr:pic>
      <xdr:nvPicPr>
        <xdr:cNvPr id="94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401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16</xdr:row>
      <xdr:rowOff>97920</xdr:rowOff>
    </xdr:to>
    <xdr:pic>
      <xdr:nvPicPr>
        <xdr:cNvPr id="95" name="Imagem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86000"/>
          <a:ext cx="0" cy="3307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99000</xdr:rowOff>
    </xdr:from>
    <xdr:to>
      <xdr:col>1</xdr:col>
      <xdr:colOff>99000</xdr:colOff>
      <xdr:row>12</xdr:row>
      <xdr:rowOff>44280</xdr:rowOff>
    </xdr:to>
    <xdr:pic>
      <xdr:nvPicPr>
        <xdr:cNvPr id="96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0520"/>
          <a:ext cx="0" cy="2288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91440</xdr:colOff>
      <xdr:row>2</xdr:row>
      <xdr:rowOff>129600</xdr:rowOff>
    </xdr:from>
    <xdr:to>
      <xdr:col>1</xdr:col>
      <xdr:colOff>91440</xdr:colOff>
      <xdr:row>7</xdr:row>
      <xdr:rowOff>29160</xdr:rowOff>
    </xdr:to>
    <xdr:pic>
      <xdr:nvPicPr>
        <xdr:cNvPr id="97" name="Imagem 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7360" y="501120"/>
          <a:ext cx="0" cy="1061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137160</xdr:colOff>
      <xdr:row>2</xdr:row>
      <xdr:rowOff>144780</xdr:rowOff>
    </xdr:from>
    <xdr:to>
      <xdr:col>1</xdr:col>
      <xdr:colOff>1216980</xdr:colOff>
      <xdr:row>3</xdr:row>
      <xdr:rowOff>267480</xdr:rowOff>
    </xdr:to>
    <xdr:pic>
      <xdr:nvPicPr>
        <xdr:cNvPr id="13" name="Imagem 12"/>
        <xdr:cNvPicPr/>
      </xdr:nvPicPr>
      <xdr:blipFill>
        <a:blip xmlns:r="http://schemas.openxmlformats.org/officeDocument/2006/relationships" r:embed="rId1"/>
        <a:stretch/>
      </xdr:blipFill>
      <xdr:spPr>
        <a:xfrm>
          <a:off x="845820" y="51816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71</xdr:row>
      <xdr:rowOff>63720</xdr:rowOff>
    </xdr:to>
    <xdr:pic>
      <xdr:nvPicPr>
        <xdr:cNvPr id="99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12328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100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47</xdr:row>
      <xdr:rowOff>143280</xdr:rowOff>
    </xdr:to>
    <xdr:pic>
      <xdr:nvPicPr>
        <xdr:cNvPr id="101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8529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102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194760</xdr:colOff>
      <xdr:row>18</xdr:row>
      <xdr:rowOff>96120</xdr:rowOff>
    </xdr:from>
    <xdr:to>
      <xdr:col>13</xdr:col>
      <xdr:colOff>421920</xdr:colOff>
      <xdr:row>38</xdr:row>
      <xdr:rowOff>23040</xdr:rowOff>
    </xdr:to>
    <xdr:graphicFrame macro="">
      <xdr:nvGraphicFramePr>
        <xdr:cNvPr id="103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40</xdr:row>
      <xdr:rowOff>143280</xdr:rowOff>
    </xdr:to>
    <xdr:pic>
      <xdr:nvPicPr>
        <xdr:cNvPr id="104" name="Imagem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740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26</xdr:row>
      <xdr:rowOff>160560</xdr:rowOff>
    </xdr:to>
    <xdr:pic>
      <xdr:nvPicPr>
        <xdr:cNvPr id="105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5145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22</xdr:row>
      <xdr:rowOff>128160</xdr:rowOff>
    </xdr:to>
    <xdr:pic>
      <xdr:nvPicPr>
        <xdr:cNvPr id="106" name="Imagem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86000"/>
          <a:ext cx="0" cy="4442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99000</xdr:rowOff>
    </xdr:from>
    <xdr:to>
      <xdr:col>1</xdr:col>
      <xdr:colOff>99000</xdr:colOff>
      <xdr:row>16</xdr:row>
      <xdr:rowOff>82440</xdr:rowOff>
    </xdr:to>
    <xdr:pic>
      <xdr:nvPicPr>
        <xdr:cNvPr id="107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0520"/>
          <a:ext cx="0" cy="3307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91440</xdr:colOff>
      <xdr:row>2</xdr:row>
      <xdr:rowOff>129600</xdr:rowOff>
    </xdr:from>
    <xdr:to>
      <xdr:col>1</xdr:col>
      <xdr:colOff>91440</xdr:colOff>
      <xdr:row>9</xdr:row>
      <xdr:rowOff>44280</xdr:rowOff>
    </xdr:to>
    <xdr:pic>
      <xdr:nvPicPr>
        <xdr:cNvPr id="108" name="Imagem 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7360" y="501120"/>
          <a:ext cx="0" cy="1572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106560</xdr:colOff>
      <xdr:row>2</xdr:row>
      <xdr:rowOff>114480</xdr:rowOff>
    </xdr:from>
    <xdr:to>
      <xdr:col>1</xdr:col>
      <xdr:colOff>106560</xdr:colOff>
      <xdr:row>7</xdr:row>
      <xdr:rowOff>14040</xdr:rowOff>
    </xdr:to>
    <xdr:pic>
      <xdr:nvPicPr>
        <xdr:cNvPr id="109" name="Imagem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2480" y="486000"/>
          <a:ext cx="0" cy="1061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144780</xdr:colOff>
      <xdr:row>2</xdr:row>
      <xdr:rowOff>129540</xdr:rowOff>
    </xdr:from>
    <xdr:to>
      <xdr:col>1</xdr:col>
      <xdr:colOff>1224600</xdr:colOff>
      <xdr:row>3</xdr:row>
      <xdr:rowOff>252240</xdr:rowOff>
    </xdr:to>
    <xdr:pic>
      <xdr:nvPicPr>
        <xdr:cNvPr id="14" name="Imagem 13"/>
        <xdr:cNvPicPr/>
      </xdr:nvPicPr>
      <xdr:blipFill>
        <a:blip xmlns:r="http://schemas.openxmlformats.org/officeDocument/2006/relationships" r:embed="rId1"/>
        <a:stretch/>
      </xdr:blipFill>
      <xdr:spPr>
        <a:xfrm>
          <a:off x="853440" y="50292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78</xdr:row>
      <xdr:rowOff>56160</xdr:rowOff>
    </xdr:to>
    <xdr:pic>
      <xdr:nvPicPr>
        <xdr:cNvPr id="111" name="Imagem 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13454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54</xdr:row>
      <xdr:rowOff>135720</xdr:rowOff>
    </xdr:to>
    <xdr:pic>
      <xdr:nvPicPr>
        <xdr:cNvPr id="112" name="Imagem 1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965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380880</xdr:colOff>
      <xdr:row>10</xdr:row>
      <xdr:rowOff>6480</xdr:rowOff>
    </xdr:from>
    <xdr:to>
      <xdr:col>6</xdr:col>
      <xdr:colOff>234360</xdr:colOff>
      <xdr:row>11</xdr:row>
      <xdr:rowOff>200520</xdr:rowOff>
    </xdr:to>
    <xdr:pic>
      <xdr:nvPicPr>
        <xdr:cNvPr id="113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5984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232920</xdr:colOff>
      <xdr:row>18</xdr:row>
      <xdr:rowOff>96120</xdr:rowOff>
    </xdr:from>
    <xdr:to>
      <xdr:col>13</xdr:col>
      <xdr:colOff>460080</xdr:colOff>
      <xdr:row>38</xdr:row>
      <xdr:rowOff>23040</xdr:rowOff>
    </xdr:to>
    <xdr:graphicFrame macro="">
      <xdr:nvGraphicFramePr>
        <xdr:cNvPr id="114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47</xdr:row>
      <xdr:rowOff>135720</xdr:rowOff>
    </xdr:to>
    <xdr:pic>
      <xdr:nvPicPr>
        <xdr:cNvPr id="115" name="Imagem 15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8529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33</xdr:row>
      <xdr:rowOff>158760</xdr:rowOff>
    </xdr:to>
    <xdr:pic>
      <xdr:nvPicPr>
        <xdr:cNvPr id="116" name="Imagem 1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6277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29</xdr:row>
      <xdr:rowOff>120600</xdr:rowOff>
    </xdr:to>
    <xdr:pic>
      <xdr:nvPicPr>
        <xdr:cNvPr id="117" name="Imagem 1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86000"/>
          <a:ext cx="0" cy="5568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99000</xdr:rowOff>
    </xdr:from>
    <xdr:to>
      <xdr:col>1</xdr:col>
      <xdr:colOff>99000</xdr:colOff>
      <xdr:row>22</xdr:row>
      <xdr:rowOff>112680</xdr:rowOff>
    </xdr:to>
    <xdr:pic>
      <xdr:nvPicPr>
        <xdr:cNvPr id="118" name="Imagem 18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0520"/>
          <a:ext cx="0" cy="4442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91440</xdr:colOff>
      <xdr:row>2</xdr:row>
      <xdr:rowOff>129600</xdr:rowOff>
    </xdr:from>
    <xdr:to>
      <xdr:col>1</xdr:col>
      <xdr:colOff>91440</xdr:colOff>
      <xdr:row>12</xdr:row>
      <xdr:rowOff>59760</xdr:rowOff>
    </xdr:to>
    <xdr:pic>
      <xdr:nvPicPr>
        <xdr:cNvPr id="119" name="Imagem 19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7360" y="501120"/>
          <a:ext cx="0" cy="227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106560</xdr:colOff>
      <xdr:row>2</xdr:row>
      <xdr:rowOff>114480</xdr:rowOff>
    </xdr:from>
    <xdr:to>
      <xdr:col>1</xdr:col>
      <xdr:colOff>106560</xdr:colOff>
      <xdr:row>9</xdr:row>
      <xdr:rowOff>29160</xdr:rowOff>
    </xdr:to>
    <xdr:pic>
      <xdr:nvPicPr>
        <xdr:cNvPr id="120" name="Imagem 20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2480" y="486000"/>
          <a:ext cx="0" cy="1572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137160</xdr:colOff>
      <xdr:row>2</xdr:row>
      <xdr:rowOff>106680</xdr:rowOff>
    </xdr:from>
    <xdr:to>
      <xdr:col>1</xdr:col>
      <xdr:colOff>1216980</xdr:colOff>
      <xdr:row>3</xdr:row>
      <xdr:rowOff>229380</xdr:rowOff>
    </xdr:to>
    <xdr:pic>
      <xdr:nvPicPr>
        <xdr:cNvPr id="13" name="Imagem 12"/>
        <xdr:cNvPicPr/>
      </xdr:nvPicPr>
      <xdr:blipFill>
        <a:blip xmlns:r="http://schemas.openxmlformats.org/officeDocument/2006/relationships" r:embed="rId1"/>
        <a:stretch/>
      </xdr:blipFill>
      <xdr:spPr>
        <a:xfrm>
          <a:off x="845820" y="48006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85</xdr:row>
      <xdr:rowOff>10440</xdr:rowOff>
    </xdr:to>
    <xdr:pic>
      <xdr:nvPicPr>
        <xdr:cNvPr id="122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14542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61</xdr:row>
      <xdr:rowOff>90000</xdr:rowOff>
    </xdr:to>
    <xdr:pic>
      <xdr:nvPicPr>
        <xdr:cNvPr id="123" name="Imagem 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10742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380880</xdr:colOff>
      <xdr:row>10</xdr:row>
      <xdr:rowOff>6480</xdr:rowOff>
    </xdr:from>
    <xdr:to>
      <xdr:col>6</xdr:col>
      <xdr:colOff>234360</xdr:colOff>
      <xdr:row>11</xdr:row>
      <xdr:rowOff>200520</xdr:rowOff>
    </xdr:to>
    <xdr:pic>
      <xdr:nvPicPr>
        <xdr:cNvPr id="124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5984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232920</xdr:colOff>
      <xdr:row>18</xdr:row>
      <xdr:rowOff>96120</xdr:rowOff>
    </xdr:from>
    <xdr:to>
      <xdr:col>13</xdr:col>
      <xdr:colOff>460080</xdr:colOff>
      <xdr:row>38</xdr:row>
      <xdr:rowOff>23040</xdr:rowOff>
    </xdr:to>
    <xdr:graphicFrame macro="">
      <xdr:nvGraphicFramePr>
        <xdr:cNvPr id="125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54</xdr:row>
      <xdr:rowOff>90000</xdr:rowOff>
    </xdr:to>
    <xdr:pic>
      <xdr:nvPicPr>
        <xdr:cNvPr id="126" name="Imagem 1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9616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40</xdr:row>
      <xdr:rowOff>113040</xdr:rowOff>
    </xdr:to>
    <xdr:pic>
      <xdr:nvPicPr>
        <xdr:cNvPr id="127" name="Imagem 14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7365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36</xdr:row>
      <xdr:rowOff>74880</xdr:rowOff>
    </xdr:to>
    <xdr:pic>
      <xdr:nvPicPr>
        <xdr:cNvPr id="128" name="Imagem 15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86000"/>
          <a:ext cx="0" cy="665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99000</xdr:rowOff>
    </xdr:from>
    <xdr:to>
      <xdr:col>1</xdr:col>
      <xdr:colOff>99000</xdr:colOff>
      <xdr:row>29</xdr:row>
      <xdr:rowOff>66960</xdr:rowOff>
    </xdr:to>
    <xdr:pic>
      <xdr:nvPicPr>
        <xdr:cNvPr id="129" name="Imagem 1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0520"/>
          <a:ext cx="0" cy="5530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91440</xdr:colOff>
      <xdr:row>2</xdr:row>
      <xdr:rowOff>129600</xdr:rowOff>
    </xdr:from>
    <xdr:to>
      <xdr:col>1</xdr:col>
      <xdr:colOff>91440</xdr:colOff>
      <xdr:row>16</xdr:row>
      <xdr:rowOff>59760</xdr:rowOff>
    </xdr:to>
    <xdr:pic>
      <xdr:nvPicPr>
        <xdr:cNvPr id="130" name="Imagem 1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7360" y="501120"/>
          <a:ext cx="0" cy="3254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106560</xdr:colOff>
      <xdr:row>2</xdr:row>
      <xdr:rowOff>114480</xdr:rowOff>
    </xdr:from>
    <xdr:to>
      <xdr:col>1</xdr:col>
      <xdr:colOff>106560</xdr:colOff>
      <xdr:row>12</xdr:row>
      <xdr:rowOff>6480</xdr:rowOff>
    </xdr:to>
    <xdr:pic>
      <xdr:nvPicPr>
        <xdr:cNvPr id="131" name="Imagem 18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2480" y="486000"/>
          <a:ext cx="0" cy="2235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121920</xdr:colOff>
      <xdr:row>2</xdr:row>
      <xdr:rowOff>114300</xdr:rowOff>
    </xdr:from>
    <xdr:to>
      <xdr:col>1</xdr:col>
      <xdr:colOff>1201740</xdr:colOff>
      <xdr:row>3</xdr:row>
      <xdr:rowOff>237000</xdr:rowOff>
    </xdr:to>
    <xdr:pic>
      <xdr:nvPicPr>
        <xdr:cNvPr id="13" name="Imagem 12"/>
        <xdr:cNvPicPr/>
      </xdr:nvPicPr>
      <xdr:blipFill>
        <a:blip xmlns:r="http://schemas.openxmlformats.org/officeDocument/2006/relationships" r:embed="rId1"/>
        <a:stretch/>
      </xdr:blipFill>
      <xdr:spPr>
        <a:xfrm>
          <a:off x="830580" y="48768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92</xdr:row>
      <xdr:rowOff>2880</xdr:rowOff>
    </xdr:to>
    <xdr:pic>
      <xdr:nvPicPr>
        <xdr:cNvPr id="133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1566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68</xdr:row>
      <xdr:rowOff>82440</xdr:rowOff>
    </xdr:to>
    <xdr:pic>
      <xdr:nvPicPr>
        <xdr:cNvPr id="134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11868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380880</xdr:colOff>
      <xdr:row>10</xdr:row>
      <xdr:rowOff>6480</xdr:rowOff>
    </xdr:from>
    <xdr:to>
      <xdr:col>6</xdr:col>
      <xdr:colOff>234360</xdr:colOff>
      <xdr:row>11</xdr:row>
      <xdr:rowOff>200520</xdr:rowOff>
    </xdr:to>
    <xdr:pic>
      <xdr:nvPicPr>
        <xdr:cNvPr id="135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5984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232920</xdr:colOff>
      <xdr:row>18</xdr:row>
      <xdr:rowOff>96120</xdr:rowOff>
    </xdr:from>
    <xdr:to>
      <xdr:col>13</xdr:col>
      <xdr:colOff>460080</xdr:colOff>
      <xdr:row>38</xdr:row>
      <xdr:rowOff>23040</xdr:rowOff>
    </xdr:to>
    <xdr:graphicFrame macro="">
      <xdr:nvGraphicFramePr>
        <xdr:cNvPr id="136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61</xdr:row>
      <xdr:rowOff>82440</xdr:rowOff>
    </xdr:to>
    <xdr:pic>
      <xdr:nvPicPr>
        <xdr:cNvPr id="137" name="Imagem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10742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47</xdr:row>
      <xdr:rowOff>105120</xdr:rowOff>
    </xdr:to>
    <xdr:pic>
      <xdr:nvPicPr>
        <xdr:cNvPr id="138" name="Imagem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849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43</xdr:row>
      <xdr:rowOff>67320</xdr:rowOff>
    </xdr:to>
    <xdr:pic>
      <xdr:nvPicPr>
        <xdr:cNvPr id="139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86000"/>
          <a:ext cx="0" cy="7782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99000</xdr:rowOff>
    </xdr:from>
    <xdr:to>
      <xdr:col>1</xdr:col>
      <xdr:colOff>99000</xdr:colOff>
      <xdr:row>36</xdr:row>
      <xdr:rowOff>59400</xdr:rowOff>
    </xdr:to>
    <xdr:pic>
      <xdr:nvPicPr>
        <xdr:cNvPr id="140" name="Imagem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0520"/>
          <a:ext cx="0" cy="665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91440</xdr:colOff>
      <xdr:row>2</xdr:row>
      <xdr:rowOff>129600</xdr:rowOff>
    </xdr:from>
    <xdr:to>
      <xdr:col>1</xdr:col>
      <xdr:colOff>91440</xdr:colOff>
      <xdr:row>22</xdr:row>
      <xdr:rowOff>90000</xdr:rowOff>
    </xdr:to>
    <xdr:pic>
      <xdr:nvPicPr>
        <xdr:cNvPr id="141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7360" y="501120"/>
          <a:ext cx="0" cy="4389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106560</xdr:colOff>
      <xdr:row>2</xdr:row>
      <xdr:rowOff>114480</xdr:rowOff>
    </xdr:from>
    <xdr:to>
      <xdr:col>1</xdr:col>
      <xdr:colOff>106560</xdr:colOff>
      <xdr:row>16</xdr:row>
      <xdr:rowOff>44640</xdr:rowOff>
    </xdr:to>
    <xdr:pic>
      <xdr:nvPicPr>
        <xdr:cNvPr id="142" name="Imagem 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2480" y="486000"/>
          <a:ext cx="0" cy="3254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106560</xdr:rowOff>
    </xdr:from>
    <xdr:to>
      <xdr:col>1</xdr:col>
      <xdr:colOff>99000</xdr:colOff>
      <xdr:row>4</xdr:row>
      <xdr:rowOff>120240</xdr:rowOff>
    </xdr:to>
    <xdr:pic>
      <xdr:nvPicPr>
        <xdr:cNvPr id="143" name="Imagem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8080"/>
          <a:ext cx="0" cy="547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137160</xdr:colOff>
      <xdr:row>2</xdr:row>
      <xdr:rowOff>114300</xdr:rowOff>
    </xdr:from>
    <xdr:to>
      <xdr:col>1</xdr:col>
      <xdr:colOff>1216980</xdr:colOff>
      <xdr:row>3</xdr:row>
      <xdr:rowOff>237000</xdr:rowOff>
    </xdr:to>
    <xdr:pic>
      <xdr:nvPicPr>
        <xdr:cNvPr id="14" name="Imagem 13"/>
        <xdr:cNvPicPr/>
      </xdr:nvPicPr>
      <xdr:blipFill>
        <a:blip xmlns:r="http://schemas.openxmlformats.org/officeDocument/2006/relationships" r:embed="rId1"/>
        <a:stretch/>
      </xdr:blipFill>
      <xdr:spPr>
        <a:xfrm>
          <a:off x="845820" y="48768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99</xdr:row>
      <xdr:rowOff>1080</xdr:rowOff>
    </xdr:to>
    <xdr:pic>
      <xdr:nvPicPr>
        <xdr:cNvPr id="145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168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75</xdr:row>
      <xdr:rowOff>74880</xdr:rowOff>
    </xdr:to>
    <xdr:pic>
      <xdr:nvPicPr>
        <xdr:cNvPr id="146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12994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380880</xdr:colOff>
      <xdr:row>10</xdr:row>
      <xdr:rowOff>6480</xdr:rowOff>
    </xdr:from>
    <xdr:to>
      <xdr:col>6</xdr:col>
      <xdr:colOff>234360</xdr:colOff>
      <xdr:row>11</xdr:row>
      <xdr:rowOff>200520</xdr:rowOff>
    </xdr:to>
    <xdr:pic>
      <xdr:nvPicPr>
        <xdr:cNvPr id="147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5984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232920</xdr:colOff>
      <xdr:row>18</xdr:row>
      <xdr:rowOff>96120</xdr:rowOff>
    </xdr:from>
    <xdr:to>
      <xdr:col>13</xdr:col>
      <xdr:colOff>460080</xdr:colOff>
      <xdr:row>38</xdr:row>
      <xdr:rowOff>23040</xdr:rowOff>
    </xdr:to>
    <xdr:graphicFrame macro="">
      <xdr:nvGraphicFramePr>
        <xdr:cNvPr id="148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68</xdr:row>
      <xdr:rowOff>74880</xdr:rowOff>
    </xdr:to>
    <xdr:pic>
      <xdr:nvPicPr>
        <xdr:cNvPr id="149" name="Imagem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11868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54</xdr:row>
      <xdr:rowOff>97560</xdr:rowOff>
    </xdr:to>
    <xdr:pic>
      <xdr:nvPicPr>
        <xdr:cNvPr id="150" name="Imagem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9616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50</xdr:row>
      <xdr:rowOff>59760</xdr:rowOff>
    </xdr:to>
    <xdr:pic>
      <xdr:nvPicPr>
        <xdr:cNvPr id="151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86000"/>
          <a:ext cx="0" cy="8908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99000</xdr:rowOff>
    </xdr:from>
    <xdr:to>
      <xdr:col>1</xdr:col>
      <xdr:colOff>99000</xdr:colOff>
      <xdr:row>43</xdr:row>
      <xdr:rowOff>51840</xdr:rowOff>
    </xdr:to>
    <xdr:pic>
      <xdr:nvPicPr>
        <xdr:cNvPr id="152" name="Imagem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0520"/>
          <a:ext cx="0" cy="7782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91440</xdr:colOff>
      <xdr:row>2</xdr:row>
      <xdr:rowOff>129600</xdr:rowOff>
    </xdr:from>
    <xdr:to>
      <xdr:col>1</xdr:col>
      <xdr:colOff>91440</xdr:colOff>
      <xdr:row>29</xdr:row>
      <xdr:rowOff>82440</xdr:rowOff>
    </xdr:to>
    <xdr:pic>
      <xdr:nvPicPr>
        <xdr:cNvPr id="153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7360" y="501120"/>
          <a:ext cx="0" cy="551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106560</xdr:colOff>
      <xdr:row>2</xdr:row>
      <xdr:rowOff>114480</xdr:rowOff>
    </xdr:from>
    <xdr:to>
      <xdr:col>1</xdr:col>
      <xdr:colOff>106560</xdr:colOff>
      <xdr:row>22</xdr:row>
      <xdr:rowOff>74880</xdr:rowOff>
    </xdr:to>
    <xdr:pic>
      <xdr:nvPicPr>
        <xdr:cNvPr id="154" name="Imagem 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2480" y="486000"/>
          <a:ext cx="0" cy="4389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106560</xdr:rowOff>
    </xdr:from>
    <xdr:to>
      <xdr:col>1</xdr:col>
      <xdr:colOff>99000</xdr:colOff>
      <xdr:row>5</xdr:row>
      <xdr:rowOff>158400</xdr:rowOff>
    </xdr:to>
    <xdr:pic>
      <xdr:nvPicPr>
        <xdr:cNvPr id="155" name="Imagem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78080"/>
          <a:ext cx="0" cy="889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83880</xdr:colOff>
      <xdr:row>2</xdr:row>
      <xdr:rowOff>99000</xdr:rowOff>
    </xdr:from>
    <xdr:to>
      <xdr:col>1</xdr:col>
      <xdr:colOff>83880</xdr:colOff>
      <xdr:row>4</xdr:row>
      <xdr:rowOff>112680</xdr:rowOff>
    </xdr:to>
    <xdr:pic>
      <xdr:nvPicPr>
        <xdr:cNvPr id="156" name="Imagem 1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70520"/>
          <a:ext cx="0" cy="547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152400</xdr:colOff>
      <xdr:row>2</xdr:row>
      <xdr:rowOff>137160</xdr:rowOff>
    </xdr:from>
    <xdr:to>
      <xdr:col>1</xdr:col>
      <xdr:colOff>1232220</xdr:colOff>
      <xdr:row>3</xdr:row>
      <xdr:rowOff>259860</xdr:rowOff>
    </xdr:to>
    <xdr:pic>
      <xdr:nvPicPr>
        <xdr:cNvPr id="15" name="Imagem 14"/>
        <xdr:cNvPicPr/>
      </xdr:nvPicPr>
      <xdr:blipFill>
        <a:blip xmlns:r="http://schemas.openxmlformats.org/officeDocument/2006/relationships" r:embed="rId1"/>
        <a:stretch/>
      </xdr:blipFill>
      <xdr:spPr>
        <a:xfrm>
          <a:off x="861060" y="51054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105</xdr:row>
      <xdr:rowOff>115020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94700" y="471660"/>
          <a:ext cx="0" cy="172836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82</xdr:row>
      <xdr:rowOff>21180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807660" y="464820"/>
          <a:ext cx="0" cy="133409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380880</xdr:colOff>
      <xdr:row>10</xdr:row>
      <xdr:rowOff>6480</xdr:rowOff>
    </xdr:from>
    <xdr:to>
      <xdr:col>5</xdr:col>
      <xdr:colOff>380880</xdr:colOff>
      <xdr:row>12</xdr:row>
      <xdr:rowOff>93480</xdr:rowOff>
    </xdr:to>
    <xdr:pic>
      <xdr:nvPicPr>
        <xdr:cNvPr id="4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4030860" y="2277240"/>
          <a:ext cx="409380" cy="42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232920</xdr:colOff>
      <xdr:row>18</xdr:row>
      <xdr:rowOff>96120</xdr:rowOff>
    </xdr:from>
    <xdr:to>
      <xdr:col>1</xdr:col>
      <xdr:colOff>232920</xdr:colOff>
      <xdr:row>38</xdr:row>
      <xdr:rowOff>22680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75</xdr:row>
      <xdr:rowOff>21180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792540" y="457260"/>
          <a:ext cx="0" cy="121750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61</xdr:row>
      <xdr:rowOff>43860</xdr:rowOff>
    </xdr:to>
    <xdr:pic>
      <xdr:nvPicPr>
        <xdr:cNvPr id="7" name="Imagem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807660" y="464820"/>
          <a:ext cx="0" cy="98431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57</xdr:row>
      <xdr:rowOff>6060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807660" y="487860"/>
          <a:ext cx="0" cy="91117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99000</xdr:rowOff>
    </xdr:from>
    <xdr:to>
      <xdr:col>1</xdr:col>
      <xdr:colOff>99000</xdr:colOff>
      <xdr:row>50</xdr:row>
      <xdr:rowOff>680</xdr:rowOff>
    </xdr:to>
    <xdr:pic>
      <xdr:nvPicPr>
        <xdr:cNvPr id="9" name="Imagem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807660" y="472380"/>
          <a:ext cx="0" cy="79458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91440</xdr:colOff>
      <xdr:row>2</xdr:row>
      <xdr:rowOff>129600</xdr:rowOff>
    </xdr:from>
    <xdr:to>
      <xdr:col>1</xdr:col>
      <xdr:colOff>91440</xdr:colOff>
      <xdr:row>36</xdr:row>
      <xdr:rowOff>28740</xdr:rowOff>
    </xdr:to>
    <xdr:pic>
      <xdr:nvPicPr>
        <xdr:cNvPr id="10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800100" y="502980"/>
          <a:ext cx="0" cy="55989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106560</xdr:colOff>
      <xdr:row>2</xdr:row>
      <xdr:rowOff>114480</xdr:rowOff>
    </xdr:from>
    <xdr:to>
      <xdr:col>1</xdr:col>
      <xdr:colOff>106560</xdr:colOff>
      <xdr:row>29</xdr:row>
      <xdr:rowOff>21180</xdr:rowOff>
    </xdr:to>
    <xdr:pic>
      <xdr:nvPicPr>
        <xdr:cNvPr id="11" name="Imagem 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815220" y="487860"/>
          <a:ext cx="0" cy="44329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106560</xdr:rowOff>
    </xdr:from>
    <xdr:to>
      <xdr:col>1</xdr:col>
      <xdr:colOff>99000</xdr:colOff>
      <xdr:row>7</xdr:row>
      <xdr:rowOff>158040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07660" y="479940"/>
          <a:ext cx="0" cy="889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83880</xdr:colOff>
      <xdr:row>2</xdr:row>
      <xdr:rowOff>99000</xdr:rowOff>
    </xdr:from>
    <xdr:to>
      <xdr:col>1</xdr:col>
      <xdr:colOff>83880</xdr:colOff>
      <xdr:row>5</xdr:row>
      <xdr:rowOff>142800</xdr:rowOff>
    </xdr:to>
    <xdr:pic>
      <xdr:nvPicPr>
        <xdr:cNvPr id="13" name="Imagem 1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92540" y="472380"/>
          <a:ext cx="0" cy="546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106560</xdr:colOff>
      <xdr:row>2</xdr:row>
      <xdr:rowOff>114480</xdr:rowOff>
    </xdr:from>
    <xdr:to>
      <xdr:col>1</xdr:col>
      <xdr:colOff>106560</xdr:colOff>
      <xdr:row>4</xdr:row>
      <xdr:rowOff>128040</xdr:rowOff>
    </xdr:to>
    <xdr:pic>
      <xdr:nvPicPr>
        <xdr:cNvPr id="14" name="Imagem 13"/>
        <xdr:cNvPicPr/>
      </xdr:nvPicPr>
      <xdr:blipFill>
        <a:blip xmlns:r="http://schemas.openxmlformats.org/officeDocument/2006/relationships" r:embed="rId1"/>
        <a:stretch/>
      </xdr:blipFill>
      <xdr:spPr>
        <a:xfrm>
          <a:off x="815220" y="487860"/>
          <a:ext cx="1036440" cy="348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160020</xdr:colOff>
      <xdr:row>2</xdr:row>
      <xdr:rowOff>137160</xdr:rowOff>
    </xdr:from>
    <xdr:to>
      <xdr:col>1</xdr:col>
      <xdr:colOff>1196460</xdr:colOff>
      <xdr:row>3</xdr:row>
      <xdr:rowOff>257400</xdr:rowOff>
    </xdr:to>
    <xdr:pic>
      <xdr:nvPicPr>
        <xdr:cNvPr id="15" name="Imagem 13"/>
        <xdr:cNvPicPr/>
      </xdr:nvPicPr>
      <xdr:blipFill>
        <a:blip xmlns:r="http://schemas.openxmlformats.org/officeDocument/2006/relationships" r:embed="rId1"/>
        <a:stretch/>
      </xdr:blipFill>
      <xdr:spPr>
        <a:xfrm>
          <a:off x="868680" y="510540"/>
          <a:ext cx="1036440" cy="348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190500</xdr:colOff>
      <xdr:row>19</xdr:row>
      <xdr:rowOff>7620</xdr:rowOff>
    </xdr:from>
    <xdr:to>
      <xdr:col>13</xdr:col>
      <xdr:colOff>417660</xdr:colOff>
      <xdr:row>38</xdr:row>
      <xdr:rowOff>102180</xdr:rowOff>
    </xdr:to>
    <xdr:graphicFrame macro="">
      <xdr:nvGraphicFramePr>
        <xdr:cNvPr id="1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350520</xdr:colOff>
      <xdr:row>10</xdr:row>
      <xdr:rowOff>7620</xdr:rowOff>
    </xdr:from>
    <xdr:to>
      <xdr:col>6</xdr:col>
      <xdr:colOff>204000</xdr:colOff>
      <xdr:row>11</xdr:row>
      <xdr:rowOff>201660</xdr:rowOff>
    </xdr:to>
    <xdr:pic>
      <xdr:nvPicPr>
        <xdr:cNvPr id="18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4000500" y="2278380"/>
          <a:ext cx="409740" cy="42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5</xdr:row>
      <xdr:rowOff>2880</xdr:rowOff>
    </xdr:to>
    <xdr:pic>
      <xdr:nvPicPr>
        <xdr:cNvPr id="3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4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7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246600</xdr:colOff>
      <xdr:row>19</xdr:row>
      <xdr:rowOff>36000</xdr:rowOff>
    </xdr:from>
    <xdr:to>
      <xdr:col>13</xdr:col>
      <xdr:colOff>222840</xdr:colOff>
      <xdr:row>38</xdr:row>
      <xdr:rowOff>43560</xdr:rowOff>
    </xdr:to>
    <xdr:graphicFrame macro="">
      <xdr:nvGraphicFramePr>
        <xdr:cNvPr id="8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144720</xdr:colOff>
      <xdr:row>2</xdr:row>
      <xdr:rowOff>114480</xdr:rowOff>
    </xdr:from>
    <xdr:to>
      <xdr:col>1</xdr:col>
      <xdr:colOff>1224540</xdr:colOff>
      <xdr:row>3</xdr:row>
      <xdr:rowOff>237180</xdr:rowOff>
    </xdr:to>
    <xdr:pic>
      <xdr:nvPicPr>
        <xdr:cNvPr id="9" name="Imagem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853380" y="48786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0</xdr:row>
      <xdr:rowOff>0</xdr:rowOff>
    </xdr:from>
    <xdr:to>
      <xdr:col>1</xdr:col>
      <xdr:colOff>86040</xdr:colOff>
      <xdr:row>6</xdr:row>
      <xdr:rowOff>99000</xdr:rowOff>
    </xdr:to>
    <xdr:pic>
      <xdr:nvPicPr>
        <xdr:cNvPr id="9" name="Imagem 1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0"/>
          <a:ext cx="0" cy="1470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7</xdr:row>
      <xdr:rowOff>18000</xdr:rowOff>
    </xdr:to>
    <xdr:pic>
      <xdr:nvPicPr>
        <xdr:cNvPr id="10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1081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11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159120</xdr:colOff>
      <xdr:row>2</xdr:row>
      <xdr:rowOff>105840</xdr:rowOff>
    </xdr:from>
    <xdr:to>
      <xdr:col>1</xdr:col>
      <xdr:colOff>1164960</xdr:colOff>
      <xdr:row>3</xdr:row>
      <xdr:rowOff>236880</xdr:rowOff>
    </xdr:to>
    <xdr:pic>
      <xdr:nvPicPr>
        <xdr:cNvPr id="12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815040" y="477360"/>
          <a:ext cx="1005840" cy="35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13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246600</xdr:colOff>
      <xdr:row>19</xdr:row>
      <xdr:rowOff>36000</xdr:rowOff>
    </xdr:from>
    <xdr:to>
      <xdr:col>13</xdr:col>
      <xdr:colOff>222840</xdr:colOff>
      <xdr:row>38</xdr:row>
      <xdr:rowOff>43560</xdr:rowOff>
    </xdr:to>
    <xdr:graphicFrame macro="">
      <xdr:nvGraphicFramePr>
        <xdr:cNvPr id="14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9</xdr:row>
      <xdr:rowOff>33480</xdr:rowOff>
    </xdr:to>
    <xdr:pic>
      <xdr:nvPicPr>
        <xdr:cNvPr id="15" name="Imagem 3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159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16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18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179640</xdr:colOff>
      <xdr:row>18</xdr:row>
      <xdr:rowOff>96120</xdr:rowOff>
    </xdr:from>
    <xdr:to>
      <xdr:col>13</xdr:col>
      <xdr:colOff>406800</xdr:colOff>
      <xdr:row>38</xdr:row>
      <xdr:rowOff>23040</xdr:rowOff>
    </xdr:to>
    <xdr:graphicFrame macro="">
      <xdr:nvGraphicFramePr>
        <xdr:cNvPr id="19" name="Gráfico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121920</xdr:colOff>
      <xdr:row>2</xdr:row>
      <xdr:rowOff>129540</xdr:rowOff>
    </xdr:from>
    <xdr:to>
      <xdr:col>1</xdr:col>
      <xdr:colOff>1201740</xdr:colOff>
      <xdr:row>3</xdr:row>
      <xdr:rowOff>252240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830580" y="50292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12</xdr:row>
      <xdr:rowOff>48600</xdr:rowOff>
    </xdr:to>
    <xdr:pic>
      <xdr:nvPicPr>
        <xdr:cNvPr id="20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229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21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4</xdr:row>
      <xdr:rowOff>158760</xdr:rowOff>
    </xdr:to>
    <xdr:pic>
      <xdr:nvPicPr>
        <xdr:cNvPr id="22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23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121920</xdr:colOff>
      <xdr:row>2</xdr:row>
      <xdr:rowOff>106680</xdr:rowOff>
    </xdr:from>
    <xdr:to>
      <xdr:col>1</xdr:col>
      <xdr:colOff>1201740</xdr:colOff>
      <xdr:row>3</xdr:row>
      <xdr:rowOff>229380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830580" y="48006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160020</xdr:colOff>
      <xdr:row>19</xdr:row>
      <xdr:rowOff>0</xdr:rowOff>
    </xdr:from>
    <xdr:to>
      <xdr:col>13</xdr:col>
      <xdr:colOff>387180</xdr:colOff>
      <xdr:row>38</xdr:row>
      <xdr:rowOff>94560</xdr:rowOff>
    </xdr:to>
    <xdr:graphicFrame macro="">
      <xdr:nvGraphicFramePr>
        <xdr:cNvPr id="9" name="Gráfico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16</xdr:row>
      <xdr:rowOff>86760</xdr:rowOff>
    </xdr:to>
    <xdr:pic>
      <xdr:nvPicPr>
        <xdr:cNvPr id="26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3312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27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6</xdr:row>
      <xdr:rowOff>29160</xdr:rowOff>
    </xdr:to>
    <xdr:pic>
      <xdr:nvPicPr>
        <xdr:cNvPr id="28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937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29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194760</xdr:colOff>
      <xdr:row>18</xdr:row>
      <xdr:rowOff>96120</xdr:rowOff>
    </xdr:from>
    <xdr:to>
      <xdr:col>13</xdr:col>
      <xdr:colOff>421920</xdr:colOff>
      <xdr:row>38</xdr:row>
      <xdr:rowOff>23040</xdr:rowOff>
    </xdr:to>
    <xdr:graphicFrame macro="">
      <xdr:nvGraphicFramePr>
        <xdr:cNvPr id="30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4</xdr:row>
      <xdr:rowOff>151200</xdr:rowOff>
    </xdr:to>
    <xdr:pic>
      <xdr:nvPicPr>
        <xdr:cNvPr id="31" name="Imagem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152400</xdr:colOff>
      <xdr:row>2</xdr:row>
      <xdr:rowOff>167640</xdr:rowOff>
    </xdr:from>
    <xdr:to>
      <xdr:col>1</xdr:col>
      <xdr:colOff>1232220</xdr:colOff>
      <xdr:row>3</xdr:row>
      <xdr:rowOff>290340</xdr:rowOff>
    </xdr:to>
    <xdr:pic>
      <xdr:nvPicPr>
        <xdr:cNvPr id="9" name="Imagem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861060" y="54102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22</xdr:row>
      <xdr:rowOff>117360</xdr:rowOff>
    </xdr:to>
    <xdr:pic>
      <xdr:nvPicPr>
        <xdr:cNvPr id="33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4448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34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8</xdr:row>
      <xdr:rowOff>44280</xdr:rowOff>
    </xdr:to>
    <xdr:pic>
      <xdr:nvPicPr>
        <xdr:cNvPr id="35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144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36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194760</xdr:colOff>
      <xdr:row>18</xdr:row>
      <xdr:rowOff>96120</xdr:rowOff>
    </xdr:from>
    <xdr:to>
      <xdr:col>13</xdr:col>
      <xdr:colOff>421920</xdr:colOff>
      <xdr:row>38</xdr:row>
      <xdr:rowOff>23040</xdr:rowOff>
    </xdr:to>
    <xdr:graphicFrame macro="">
      <xdr:nvGraphicFramePr>
        <xdr:cNvPr id="37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6</xdr:row>
      <xdr:rowOff>21600</xdr:rowOff>
    </xdr:to>
    <xdr:pic>
      <xdr:nvPicPr>
        <xdr:cNvPr id="38" name="Imagem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937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114300</xdr:colOff>
      <xdr:row>2</xdr:row>
      <xdr:rowOff>121920</xdr:rowOff>
    </xdr:from>
    <xdr:to>
      <xdr:col>1</xdr:col>
      <xdr:colOff>1194120</xdr:colOff>
      <xdr:row>3</xdr:row>
      <xdr:rowOff>244620</xdr:rowOff>
    </xdr:to>
    <xdr:pic>
      <xdr:nvPicPr>
        <xdr:cNvPr id="10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822960" y="49530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29</xdr:row>
      <xdr:rowOff>109440</xdr:rowOff>
    </xdr:to>
    <xdr:pic>
      <xdr:nvPicPr>
        <xdr:cNvPr id="40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5573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41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11</xdr:row>
      <xdr:rowOff>59400</xdr:rowOff>
    </xdr:to>
    <xdr:pic>
      <xdr:nvPicPr>
        <xdr:cNvPr id="42" name="Imagem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208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43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194760</xdr:colOff>
      <xdr:row>18</xdr:row>
      <xdr:rowOff>96120</xdr:rowOff>
    </xdr:from>
    <xdr:to>
      <xdr:col>13</xdr:col>
      <xdr:colOff>421920</xdr:colOff>
      <xdr:row>38</xdr:row>
      <xdr:rowOff>23040</xdr:rowOff>
    </xdr:to>
    <xdr:graphicFrame macro="">
      <xdr:nvGraphicFramePr>
        <xdr:cNvPr id="44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8</xdr:row>
      <xdr:rowOff>36720</xdr:rowOff>
    </xdr:to>
    <xdr:pic>
      <xdr:nvPicPr>
        <xdr:cNvPr id="45" name="Imagem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144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4</xdr:row>
      <xdr:rowOff>158760</xdr:rowOff>
    </xdr:to>
    <xdr:pic>
      <xdr:nvPicPr>
        <xdr:cNvPr id="46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137160</xdr:colOff>
      <xdr:row>2</xdr:row>
      <xdr:rowOff>129540</xdr:rowOff>
    </xdr:from>
    <xdr:to>
      <xdr:col>1</xdr:col>
      <xdr:colOff>1216980</xdr:colOff>
      <xdr:row>3</xdr:row>
      <xdr:rowOff>252240</xdr:rowOff>
    </xdr:to>
    <xdr:pic>
      <xdr:nvPicPr>
        <xdr:cNvPr id="10" name="Imagem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845820" y="50292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86040</xdr:colOff>
      <xdr:row>2</xdr:row>
      <xdr:rowOff>98280</xdr:rowOff>
    </xdr:from>
    <xdr:to>
      <xdr:col>1</xdr:col>
      <xdr:colOff>86040</xdr:colOff>
      <xdr:row>36</xdr:row>
      <xdr:rowOff>101880</xdr:rowOff>
    </xdr:to>
    <xdr:pic>
      <xdr:nvPicPr>
        <xdr:cNvPr id="48" name="Imagem 5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1960" y="469800"/>
          <a:ext cx="0" cy="6699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49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15</xdr:row>
      <xdr:rowOff>36720</xdr:rowOff>
    </xdr:to>
    <xdr:pic>
      <xdr:nvPicPr>
        <xdr:cNvPr id="50" name="Imagem 54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2878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365760</xdr:colOff>
      <xdr:row>10</xdr:row>
      <xdr:rowOff>6480</xdr:rowOff>
    </xdr:from>
    <xdr:to>
      <xdr:col>6</xdr:col>
      <xdr:colOff>219240</xdr:colOff>
      <xdr:row>11</xdr:row>
      <xdr:rowOff>200520</xdr:rowOff>
    </xdr:to>
    <xdr:pic>
      <xdr:nvPicPr>
        <xdr:cNvPr id="51" name="image6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744720" y="2264040"/>
          <a:ext cx="368280" cy="4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194760</xdr:colOff>
      <xdr:row>18</xdr:row>
      <xdr:rowOff>96120</xdr:rowOff>
    </xdr:from>
    <xdr:to>
      <xdr:col>13</xdr:col>
      <xdr:colOff>421920</xdr:colOff>
      <xdr:row>38</xdr:row>
      <xdr:rowOff>23040</xdr:rowOff>
    </xdr:to>
    <xdr:graphicFrame macro="">
      <xdr:nvGraphicFramePr>
        <xdr:cNvPr id="52" name="Gráfico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83880</xdr:colOff>
      <xdr:row>2</xdr:row>
      <xdr:rowOff>83880</xdr:rowOff>
    </xdr:from>
    <xdr:to>
      <xdr:col>1</xdr:col>
      <xdr:colOff>83880</xdr:colOff>
      <xdr:row>11</xdr:row>
      <xdr:rowOff>51840</xdr:rowOff>
    </xdr:to>
    <xdr:pic>
      <xdr:nvPicPr>
        <xdr:cNvPr id="53" name="Imagem 57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9800" y="455400"/>
          <a:ext cx="0" cy="208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91440</xdr:rowOff>
    </xdr:from>
    <xdr:to>
      <xdr:col>1</xdr:col>
      <xdr:colOff>99000</xdr:colOff>
      <xdr:row>6</xdr:row>
      <xdr:rowOff>29160</xdr:rowOff>
    </xdr:to>
    <xdr:pic>
      <xdr:nvPicPr>
        <xdr:cNvPr id="54" name="Imagem 58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62960"/>
          <a:ext cx="0" cy="937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99000</xdr:colOff>
      <xdr:row>2</xdr:row>
      <xdr:rowOff>114480</xdr:rowOff>
    </xdr:from>
    <xdr:to>
      <xdr:col>1</xdr:col>
      <xdr:colOff>99000</xdr:colOff>
      <xdr:row>5</xdr:row>
      <xdr:rowOff>14040</xdr:rowOff>
    </xdr:to>
    <xdr:pic>
      <xdr:nvPicPr>
        <xdr:cNvPr id="55" name="Imagem 59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4920" y="486000"/>
          <a:ext cx="0" cy="737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137160</xdr:colOff>
      <xdr:row>2</xdr:row>
      <xdr:rowOff>121920</xdr:rowOff>
    </xdr:from>
    <xdr:to>
      <xdr:col>1</xdr:col>
      <xdr:colOff>1216980</xdr:colOff>
      <xdr:row>3</xdr:row>
      <xdr:rowOff>244620</xdr:rowOff>
    </xdr:to>
    <xdr:pic>
      <xdr:nvPicPr>
        <xdr:cNvPr id="11" name="Imagem 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845820" y="495300"/>
          <a:ext cx="1079820" cy="3513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AB-03/Downloads/PLANILHA%20DE%20INDICADORES%20DE%20METAS%20-%20ID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de 18"/>
      <sheetName val="2 de 18"/>
      <sheetName val="3 de 18"/>
      <sheetName val="4 de 18"/>
      <sheetName val="5 de 18"/>
      <sheetName val="6 de 18"/>
      <sheetName val="7 de 18"/>
      <sheetName val="8 de 18"/>
      <sheetName val="9 de 18"/>
      <sheetName val="10 de 18"/>
      <sheetName val="11 de 18"/>
      <sheetName val="12 de 18"/>
      <sheetName val="13 de 18"/>
      <sheetName val="14 de 18"/>
      <sheetName val="15 de 18"/>
      <sheetName val="16 de 18"/>
      <sheetName val="17 de 18"/>
      <sheetName val="18 de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C3" t="str">
            <v xml:space="preserve">CIPA – COMISSÃO INTERNA DE PREVENÇÃO DE ACIDENTES E ASSÉDIO </v>
          </cell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</row>
        <row r="15">
          <cell r="C15" t="str">
            <v>Jan</v>
          </cell>
          <cell r="D15" t="str">
            <v>Fev</v>
          </cell>
          <cell r="E15" t="str">
            <v>Mar</v>
          </cell>
          <cell r="F15" t="str">
            <v>Abr</v>
          </cell>
          <cell r="G15" t="str">
            <v>Mai</v>
          </cell>
          <cell r="H15" t="str">
            <v>Jun</v>
          </cell>
          <cell r="I15" t="str">
            <v>Jul</v>
          </cell>
          <cell r="J15" t="str">
            <v>Ago</v>
          </cell>
          <cell r="K15" t="str">
            <v>Set</v>
          </cell>
          <cell r="L15" t="str">
            <v>Out</v>
          </cell>
          <cell r="M15" t="str">
            <v>Nov</v>
          </cell>
          <cell r="N15" t="str">
            <v>Dez</v>
          </cell>
        </row>
        <row r="16">
          <cell r="C16"/>
          <cell r="D16"/>
          <cell r="E16"/>
          <cell r="F16">
            <v>1</v>
          </cell>
          <cell r="G16"/>
          <cell r="H16"/>
          <cell r="I16"/>
          <cell r="J16"/>
          <cell r="K16"/>
          <cell r="L16"/>
          <cell r="M16"/>
          <cell r="N16"/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topLeftCell="A13" zoomScaleNormal="100" workbookViewId="0">
      <selection activeCell="K13" sqref="K13"/>
    </sheetView>
  </sheetViews>
  <sheetFormatPr defaultColWidth="0" defaultRowHeight="13.2" zeroHeight="1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1" spans="2:14" x14ac:dyDescent="0.25"/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v>45078</v>
      </c>
      <c r="G5" s="24"/>
      <c r="H5" s="24"/>
      <c r="I5" s="23" t="s">
        <v>7</v>
      </c>
      <c r="J5" s="23"/>
      <c r="K5" s="23"/>
      <c r="L5" s="23" t="s">
        <v>54</v>
      </c>
      <c r="M5" s="23"/>
      <c r="N5" s="23"/>
    </row>
    <row r="6" spans="2:14" x14ac:dyDescent="0.25">
      <c r="B6" s="16" t="str">
        <f>C3</f>
        <v>Atendimento Médico/mês</v>
      </c>
      <c r="C6" s="16"/>
      <c r="D6" s="16"/>
      <c r="E6" s="16"/>
      <c r="F6" s="16"/>
      <c r="G6" s="16"/>
      <c r="H6" s="16"/>
      <c r="I6" s="16"/>
      <c r="J6" s="16"/>
      <c r="K6" s="16"/>
      <c r="L6" s="17"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9" spans="2:14" x14ac:dyDescent="0.25"/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3500</v>
      </c>
      <c r="J11" s="15"/>
      <c r="K11" s="15">
        <v>5621</v>
      </c>
      <c r="L11" s="15"/>
      <c r="M11" s="11" t="str">
        <f>IF(K11&lt;3500,"Não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3" spans="2:14" x14ac:dyDescent="0.25"/>
    <row r="14" spans="2:14" s="8" customFormat="1" ht="20.25" customHeight="1" x14ac:dyDescent="0.25">
      <c r="B14" s="3">
        <v>2023</v>
      </c>
      <c r="C14" s="3" t="s">
        <v>20</v>
      </c>
      <c r="D14" s="3" t="s">
        <v>21</v>
      </c>
      <c r="E14" s="3" t="s">
        <v>22</v>
      </c>
      <c r="F14" s="3" t="s">
        <v>23</v>
      </c>
      <c r="G14" s="3" t="s">
        <v>24</v>
      </c>
      <c r="H14" s="3" t="s">
        <v>25</v>
      </c>
      <c r="I14" s="3" t="s">
        <v>26</v>
      </c>
      <c r="J14" s="3" t="s">
        <v>27</v>
      </c>
      <c r="K14" s="3" t="s">
        <v>28</v>
      </c>
      <c r="L14" s="3" t="s">
        <v>29</v>
      </c>
      <c r="M14" s="3" t="s">
        <v>30</v>
      </c>
      <c r="N14" s="3" t="s">
        <v>31</v>
      </c>
    </row>
    <row r="15" spans="2:14" ht="30" customHeight="1" x14ac:dyDescent="0.25">
      <c r="B15" s="6" t="s">
        <v>13</v>
      </c>
      <c r="C15" s="6">
        <v>4047</v>
      </c>
      <c r="D15" s="6">
        <v>4630</v>
      </c>
      <c r="E15" s="6">
        <v>5597</v>
      </c>
      <c r="F15" s="6">
        <v>4948</v>
      </c>
      <c r="G15" s="6">
        <v>5621</v>
      </c>
      <c r="H15" s="6"/>
      <c r="I15" s="6"/>
      <c r="J15" s="6"/>
      <c r="K15" s="6"/>
      <c r="L15" s="6"/>
      <c r="M15" s="6"/>
      <c r="N15" s="6"/>
    </row>
    <row r="16" spans="2:14" ht="23.25" customHeight="1" x14ac:dyDescent="0.25">
      <c r="B16" s="6" t="s">
        <v>32</v>
      </c>
      <c r="C16" s="6">
        <v>3500</v>
      </c>
      <c r="D16" s="6">
        <v>3500</v>
      </c>
      <c r="E16" s="6">
        <v>3500</v>
      </c>
      <c r="F16" s="6">
        <v>3500</v>
      </c>
      <c r="G16" s="6">
        <v>3500</v>
      </c>
      <c r="H16" s="6"/>
      <c r="I16" s="6"/>
      <c r="J16" s="6"/>
      <c r="K16" s="6"/>
      <c r="L16" s="6"/>
      <c r="M16" s="6"/>
      <c r="N16" s="6"/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53472222222222199" right="0.7" top="0.75" bottom="0.75" header="0.511811023622047" footer="0.511811023622047"/>
  <pageSetup paperSize="9"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G17" sqref="G17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42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'9 de 18'!F5:H5</f>
        <v>45078</v>
      </c>
      <c r="G5" s="24"/>
      <c r="H5" s="24"/>
      <c r="I5" s="23" t="s">
        <v>7</v>
      </c>
      <c r="J5" s="23"/>
      <c r="K5" s="23"/>
      <c r="L5" s="26" t="s">
        <v>62</v>
      </c>
      <c r="M5" s="23"/>
      <c r="N5" s="23"/>
    </row>
    <row r="6" spans="2:14" x14ac:dyDescent="0.25">
      <c r="B6" s="16" t="str">
        <f>C3</f>
        <v>Comissão de Revisão de Óbitos</v>
      </c>
      <c r="C6" s="16"/>
      <c r="D6" s="16"/>
      <c r="E6" s="16"/>
      <c r="F6" s="16"/>
      <c r="G6" s="16"/>
      <c r="H6" s="16"/>
      <c r="I6" s="16"/>
      <c r="J6" s="16"/>
      <c r="K6" s="16"/>
      <c r="L6" s="17">
        <f>'9 de 18'!L6:N8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</v>
      </c>
      <c r="J11" s="15"/>
      <c r="K11" s="15">
        <v>1</v>
      </c>
      <c r="L11" s="15"/>
      <c r="M11" s="11" t="str">
        <f>IF(K11&lt;1,"Não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H17" sqref="H17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43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'10 de 18'!F5:H5</f>
        <v>45078</v>
      </c>
      <c r="G5" s="24"/>
      <c r="H5" s="24"/>
      <c r="I5" s="23" t="s">
        <v>7</v>
      </c>
      <c r="J5" s="23"/>
      <c r="K5" s="23"/>
      <c r="L5" s="26" t="s">
        <v>63</v>
      </c>
      <c r="M5" s="23"/>
      <c r="N5" s="23"/>
    </row>
    <row r="6" spans="2:14" x14ac:dyDescent="0.25">
      <c r="B6" s="16" t="str">
        <f>C3</f>
        <v>Comissão de Revisão de Prontuários</v>
      </c>
      <c r="C6" s="16"/>
      <c r="D6" s="16"/>
      <c r="E6" s="16"/>
      <c r="F6" s="16"/>
      <c r="G6" s="16"/>
      <c r="H6" s="16"/>
      <c r="I6" s="16"/>
      <c r="J6" s="16"/>
      <c r="K6" s="16"/>
      <c r="L6" s="17">
        <f>'10 de 18'!L6:N8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44</v>
      </c>
      <c r="D11" s="14"/>
      <c r="E11" s="14"/>
      <c r="F11" s="14"/>
      <c r="G11" s="14"/>
      <c r="H11" s="15" t="s">
        <v>17</v>
      </c>
      <c r="I11" s="15">
        <v>1</v>
      </c>
      <c r="J11" s="15"/>
      <c r="K11" s="15">
        <v>1</v>
      </c>
      <c r="L11" s="15"/>
      <c r="M11" s="11" t="str">
        <f>IF(K11&lt;1,"Não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G18" sqref="G18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45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'11 de 18'!F5:H5</f>
        <v>45078</v>
      </c>
      <c r="G5" s="24"/>
      <c r="H5" s="24"/>
      <c r="I5" s="23" t="s">
        <v>7</v>
      </c>
      <c r="J5" s="23"/>
      <c r="K5" s="23"/>
      <c r="L5" s="26" t="s">
        <v>64</v>
      </c>
      <c r="M5" s="23"/>
      <c r="N5" s="23"/>
    </row>
    <row r="6" spans="2:14" x14ac:dyDescent="0.25">
      <c r="B6" s="16" t="str">
        <f>C3</f>
        <v>Comissão de Infecção Hospitalar</v>
      </c>
      <c r="C6" s="16"/>
      <c r="D6" s="16"/>
      <c r="E6" s="16"/>
      <c r="F6" s="16"/>
      <c r="G6" s="16"/>
      <c r="H6" s="16"/>
      <c r="I6" s="16"/>
      <c r="J6" s="16"/>
      <c r="K6" s="16"/>
      <c r="L6" s="17">
        <f>'11 de 18'!L6:N8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</v>
      </c>
      <c r="J11" s="15"/>
      <c r="K11" s="15">
        <v>1</v>
      </c>
      <c r="L11" s="15"/>
      <c r="M11" s="11" t="str">
        <f>IF(K11&lt;1,"Não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2022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topLeftCell="A10" zoomScaleNormal="100" workbookViewId="0">
      <selection activeCell="E16" sqref="E16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46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'12 de 17'!F5:H5</f>
        <v>45078</v>
      </c>
      <c r="G5" s="24"/>
      <c r="H5" s="24"/>
      <c r="I5" s="23" t="s">
        <v>7</v>
      </c>
      <c r="J5" s="23"/>
      <c r="K5" s="23"/>
      <c r="L5" s="26" t="s">
        <v>65</v>
      </c>
      <c r="M5" s="23"/>
      <c r="N5" s="23"/>
    </row>
    <row r="6" spans="2:14" x14ac:dyDescent="0.25">
      <c r="B6" s="16" t="str">
        <f>C3</f>
        <v>Comissão de Ética Médica e de Enfermagem</v>
      </c>
      <c r="C6" s="16"/>
      <c r="D6" s="16"/>
      <c r="E6" s="16"/>
      <c r="F6" s="16"/>
      <c r="G6" s="16"/>
      <c r="H6" s="16"/>
      <c r="I6" s="16"/>
      <c r="J6" s="16"/>
      <c r="K6" s="16"/>
      <c r="L6" s="17">
        <f>'12 de 17'!L6:N8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</v>
      </c>
      <c r="J11" s="15"/>
      <c r="K11" s="15">
        <v>1</v>
      </c>
      <c r="L11" s="15"/>
      <c r="M11" s="11" t="str">
        <f>IF(K11&lt;1,"Não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2022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G17" sqref="G17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47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7">
        <v>44986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'13 de 17'!F5:H5</f>
        <v>45078</v>
      </c>
      <c r="G5" s="24"/>
      <c r="H5" s="24"/>
      <c r="I5" s="23" t="s">
        <v>7</v>
      </c>
      <c r="J5" s="23"/>
      <c r="K5" s="23"/>
      <c r="L5" s="26" t="s">
        <v>66</v>
      </c>
      <c r="M5" s="23"/>
      <c r="N5" s="23"/>
    </row>
    <row r="6" spans="2:14" x14ac:dyDescent="0.25">
      <c r="B6" s="16" t="str">
        <f>C3</f>
        <v>Políticas de Humanização do SUS</v>
      </c>
      <c r="C6" s="16"/>
      <c r="D6" s="16"/>
      <c r="E6" s="16"/>
      <c r="F6" s="16"/>
      <c r="G6" s="16"/>
      <c r="H6" s="16"/>
      <c r="I6" s="16"/>
      <c r="J6" s="16"/>
      <c r="K6" s="16"/>
      <c r="L6" s="17">
        <f>'13 de 17'!L6:N8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</v>
      </c>
      <c r="J11" s="15"/>
      <c r="K11" s="15">
        <v>1</v>
      </c>
      <c r="L11" s="15"/>
      <c r="M11" s="11" t="str">
        <f>IF(K11&lt;1,"Não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2022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G18" sqref="G18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48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'14 de 18'!F5:H5</f>
        <v>45078</v>
      </c>
      <c r="G5" s="24"/>
      <c r="H5" s="24"/>
      <c r="I5" s="23" t="s">
        <v>7</v>
      </c>
      <c r="J5" s="23"/>
      <c r="K5" s="23"/>
      <c r="L5" s="26" t="s">
        <v>67</v>
      </c>
      <c r="M5" s="23"/>
      <c r="N5" s="23"/>
    </row>
    <row r="6" spans="2:14" x14ac:dyDescent="0.25">
      <c r="B6" s="16" t="str">
        <f>C3</f>
        <v>Política Nacional de Medicamentos</v>
      </c>
      <c r="C6" s="16"/>
      <c r="D6" s="16"/>
      <c r="E6" s="16"/>
      <c r="F6" s="16"/>
      <c r="G6" s="16"/>
      <c r="H6" s="16"/>
      <c r="I6" s="16"/>
      <c r="J6" s="16"/>
      <c r="K6" s="16"/>
      <c r="L6" s="17">
        <f>'14 de 18'!L6:N8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</v>
      </c>
      <c r="J11" s="15"/>
      <c r="K11" s="15">
        <v>1</v>
      </c>
      <c r="L11" s="15"/>
      <c r="M11" s="11" t="str">
        <f>IF(K11&lt;1,"Não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G17" sqref="G17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49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'15 de 18'!F5:H5</f>
        <v>45078</v>
      </c>
      <c r="G5" s="24"/>
      <c r="H5" s="24"/>
      <c r="I5" s="23" t="s">
        <v>7</v>
      </c>
      <c r="J5" s="23"/>
      <c r="K5" s="23"/>
      <c r="L5" s="26" t="s">
        <v>68</v>
      </c>
      <c r="M5" s="23"/>
      <c r="N5" s="23"/>
    </row>
    <row r="6" spans="2:14" x14ac:dyDescent="0.25">
      <c r="B6" s="16" t="str">
        <f>C3</f>
        <v>Qualidade da Informação</v>
      </c>
      <c r="C6" s="16"/>
      <c r="D6" s="16"/>
      <c r="E6" s="16"/>
      <c r="F6" s="16"/>
      <c r="G6" s="16"/>
      <c r="H6" s="16"/>
      <c r="I6" s="16"/>
      <c r="J6" s="16"/>
      <c r="K6" s="16"/>
      <c r="L6" s="17">
        <f>'15 de 18'!L6:N8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</v>
      </c>
      <c r="J11" s="15"/>
      <c r="K11" s="15">
        <v>1</v>
      </c>
      <c r="L11" s="15"/>
      <c r="M11" s="11" t="str">
        <f>IF(K11&lt;1,"Não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G17" sqref="G17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50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'16 de 18'!F5:H5</f>
        <v>45078</v>
      </c>
      <c r="G5" s="24"/>
      <c r="H5" s="24"/>
      <c r="I5" s="23" t="s">
        <v>7</v>
      </c>
      <c r="J5" s="23"/>
      <c r="K5" s="23"/>
      <c r="L5" s="26" t="s">
        <v>69</v>
      </c>
      <c r="M5" s="23"/>
      <c r="N5" s="23"/>
    </row>
    <row r="6" spans="2:14" x14ac:dyDescent="0.25">
      <c r="B6" s="16" t="str">
        <f>C3</f>
        <v>Política de Educação Permanente/Continuada</v>
      </c>
      <c r="C6" s="16"/>
      <c r="D6" s="16"/>
      <c r="E6" s="16"/>
      <c r="F6" s="16"/>
      <c r="G6" s="16"/>
      <c r="H6" s="16"/>
      <c r="I6" s="16"/>
      <c r="J6" s="16"/>
      <c r="K6" s="16"/>
      <c r="L6" s="17">
        <f>'16 de 18'!L6:N8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</v>
      </c>
      <c r="J11" s="15"/>
      <c r="K11" s="15">
        <v>1</v>
      </c>
      <c r="L11" s="15"/>
      <c r="M11" s="11" t="str">
        <f>IF(K11&lt;1,"Não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tabSelected="1" zoomScaleNormal="100" workbookViewId="0">
      <selection activeCell="M17" sqref="M17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29" t="s">
        <v>52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'17 de 18'!$F$5:$H$5</f>
        <v>45078</v>
      </c>
      <c r="G5" s="24"/>
      <c r="H5" s="24"/>
      <c r="I5" s="23" t="s">
        <v>7</v>
      </c>
      <c r="J5" s="23"/>
      <c r="K5" s="23"/>
      <c r="L5" s="23" t="s">
        <v>51</v>
      </c>
      <c r="M5" s="23"/>
      <c r="N5" s="23"/>
    </row>
    <row r="6" spans="2:14" x14ac:dyDescent="0.25">
      <c r="B6" s="16" t="str">
        <f>C3</f>
        <v xml:space="preserve">CIPA – Comissão Interna de Prevenção de Acidentes e Assédio </v>
      </c>
      <c r="C6" s="16"/>
      <c r="D6" s="16"/>
      <c r="E6" s="16"/>
      <c r="F6" s="16"/>
      <c r="G6" s="16"/>
      <c r="H6" s="16"/>
      <c r="I6" s="16"/>
      <c r="J6" s="16"/>
      <c r="K6" s="16"/>
      <c r="L6" s="17">
        <f>'17 de 18'!$L$6:$N$8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9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</v>
      </c>
      <c r="J11" s="15"/>
      <c r="K11" s="15">
        <v>1</v>
      </c>
      <c r="L11" s="15"/>
      <c r="M11" s="28" t="str">
        <f>IF(K11&lt;1,"Não Atingida","Atingida")</f>
        <v>Atingida</v>
      </c>
      <c r="N11" s="28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28"/>
      <c r="N12" s="28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10" t="s">
        <v>13</v>
      </c>
      <c r="C16" s="10"/>
      <c r="D16" s="10"/>
      <c r="E16" s="10"/>
      <c r="F16" s="10">
        <v>1</v>
      </c>
      <c r="G16" s="10">
        <v>1</v>
      </c>
      <c r="H16" s="10"/>
      <c r="I16" s="10"/>
      <c r="J16" s="10"/>
      <c r="K16" s="10"/>
      <c r="L16" s="10"/>
      <c r="M16" s="10"/>
      <c r="N16" s="10"/>
    </row>
    <row r="17" spans="2:14" ht="23.25" customHeight="1" x14ac:dyDescent="0.25">
      <c r="B17" s="10" t="s">
        <v>32</v>
      </c>
      <c r="C17" s="10">
        <v>1</v>
      </c>
      <c r="D17" s="10">
        <v>1</v>
      </c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10">
        <v>1</v>
      </c>
      <c r="K17" s="10">
        <v>1</v>
      </c>
      <c r="L17" s="10">
        <v>1</v>
      </c>
      <c r="M17" s="10">
        <v>1</v>
      </c>
      <c r="N17" s="10">
        <v>1</v>
      </c>
    </row>
  </sheetData>
  <mergeCells count="26">
    <mergeCell ref="I4:K4"/>
    <mergeCell ref="L4:N4"/>
    <mergeCell ref="C5:E5"/>
    <mergeCell ref="F5:H5"/>
    <mergeCell ref="I5:K5"/>
    <mergeCell ref="M11:N12"/>
    <mergeCell ref="C12:E12"/>
    <mergeCell ref="F12:G12"/>
    <mergeCell ref="L5:N5"/>
    <mergeCell ref="B6:K8"/>
    <mergeCell ref="L6:N8"/>
    <mergeCell ref="C10:E10"/>
    <mergeCell ref="F10:G10"/>
    <mergeCell ref="I10:J10"/>
    <mergeCell ref="K10:L10"/>
    <mergeCell ref="M10:N10"/>
    <mergeCell ref="B2:B5"/>
    <mergeCell ref="C2:N2"/>
    <mergeCell ref="C3:N3"/>
    <mergeCell ref="C4:E4"/>
    <mergeCell ref="F4:H4"/>
    <mergeCell ref="C11:E11"/>
    <mergeCell ref="F11:G11"/>
    <mergeCell ref="H11:H12"/>
    <mergeCell ref="I11:J12"/>
    <mergeCell ref="K11:L12"/>
  </mergeCells>
  <pageMargins left="0.511811024" right="0.511811024" top="0.78740157499999996" bottom="0.78740157499999996" header="0.31496062000000002" footer="0.31496062000000002"/>
  <pageSetup paperSize="9" scale="7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M11" sqref="M11:N12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33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'1 de 18'!F5:H5</f>
        <v>45078</v>
      </c>
      <c r="G5" s="24"/>
      <c r="H5" s="24"/>
      <c r="I5" s="23" t="s">
        <v>7</v>
      </c>
      <c r="J5" s="23"/>
      <c r="K5" s="23"/>
      <c r="L5" s="23" t="s">
        <v>53</v>
      </c>
      <c r="M5" s="23"/>
      <c r="N5" s="23"/>
    </row>
    <row r="6" spans="2:14" x14ac:dyDescent="0.25">
      <c r="B6" s="16" t="str">
        <f>C3</f>
        <v>Atendimentos de Urgência com Observação/Mês</v>
      </c>
      <c r="C6" s="16"/>
      <c r="D6" s="16"/>
      <c r="E6" s="16"/>
      <c r="F6" s="16"/>
      <c r="G6" s="16"/>
      <c r="H6" s="16"/>
      <c r="I6" s="16"/>
      <c r="J6" s="16"/>
      <c r="K6" s="16"/>
      <c r="L6" s="17">
        <f>'1 de 18'!L6:N8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200</v>
      </c>
      <c r="J11" s="15"/>
      <c r="K11" s="15">
        <v>156</v>
      </c>
      <c r="L11" s="15"/>
      <c r="M11" s="25" t="str">
        <f>IF(K11&lt;200,"Não Atingida","Atingida")</f>
        <v>Não Atingida</v>
      </c>
      <c r="N11" s="25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25"/>
      <c r="N12" s="25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58</v>
      </c>
      <c r="D16" s="6">
        <v>73</v>
      </c>
      <c r="E16" s="6">
        <v>168</v>
      </c>
      <c r="F16" s="6">
        <v>189</v>
      </c>
      <c r="G16" s="6">
        <v>156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200</v>
      </c>
      <c r="D17" s="6">
        <v>200</v>
      </c>
      <c r="E17" s="6">
        <v>200</v>
      </c>
      <c r="F17" s="6">
        <v>200</v>
      </c>
      <c r="G17" s="6">
        <v>200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topLeftCell="A16" zoomScaleNormal="100" workbookViewId="0">
      <selection activeCell="K13" sqref="K13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34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'2 de 18'!F5:H5</f>
        <v>45078</v>
      </c>
      <c r="G5" s="24"/>
      <c r="H5" s="24"/>
      <c r="I5" s="23" t="s">
        <v>7</v>
      </c>
      <c r="J5" s="23"/>
      <c r="K5" s="23"/>
      <c r="L5" s="26" t="s">
        <v>55</v>
      </c>
      <c r="M5" s="23"/>
      <c r="N5" s="23"/>
    </row>
    <row r="6" spans="2:14" x14ac:dyDescent="0.25">
      <c r="B6" s="16" t="str">
        <f>C3</f>
        <v>Procedimentos de Enfermagem / Mês</v>
      </c>
      <c r="C6" s="16"/>
      <c r="D6" s="16"/>
      <c r="E6" s="16"/>
      <c r="F6" s="16"/>
      <c r="G6" s="16"/>
      <c r="H6" s="16"/>
      <c r="I6" s="16"/>
      <c r="J6" s="16"/>
      <c r="K6" s="16"/>
      <c r="L6" s="17">
        <f>'2 de 18'!L6:N8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35</v>
      </c>
      <c r="I11" s="15">
        <v>5000</v>
      </c>
      <c r="J11" s="15"/>
      <c r="K11" s="15">
        <v>10567</v>
      </c>
      <c r="L11" s="15"/>
      <c r="M11" s="11" t="str">
        <f>IF(K11&lt;5000,"Não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6239</v>
      </c>
      <c r="D16" s="6">
        <v>9531</v>
      </c>
      <c r="E16" s="6">
        <v>11163</v>
      </c>
      <c r="F16" s="6">
        <v>9828</v>
      </c>
      <c r="G16" s="6">
        <v>10567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5000</v>
      </c>
      <c r="D17" s="6">
        <v>5000</v>
      </c>
      <c r="E17" s="6">
        <v>5000</v>
      </c>
      <c r="F17" s="6">
        <v>5000</v>
      </c>
      <c r="G17" s="6">
        <v>5000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K13" sqref="K13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36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'3 de 18'!F5:H5</f>
        <v>45078</v>
      </c>
      <c r="G5" s="24"/>
      <c r="H5" s="24"/>
      <c r="I5" s="23" t="s">
        <v>7</v>
      </c>
      <c r="J5" s="23"/>
      <c r="K5" s="23"/>
      <c r="L5" s="26" t="s">
        <v>56</v>
      </c>
      <c r="M5" s="23"/>
      <c r="N5" s="23"/>
    </row>
    <row r="6" spans="2:14" x14ac:dyDescent="0.25">
      <c r="B6" s="16" t="str">
        <f>C3</f>
        <v>24h de Cobertura em Patologia e Produção do Serviço Laboratorial</v>
      </c>
      <c r="C6" s="16"/>
      <c r="D6" s="16"/>
      <c r="E6" s="16"/>
      <c r="F6" s="16"/>
      <c r="G6" s="16"/>
      <c r="H6" s="16"/>
      <c r="I6" s="16"/>
      <c r="J6" s="16"/>
      <c r="K6" s="16"/>
      <c r="L6" s="17">
        <f>'3 de 18'!L6:N8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2000</v>
      </c>
      <c r="J11" s="15"/>
      <c r="K11" s="15">
        <v>2210</v>
      </c>
      <c r="L11" s="15"/>
      <c r="M11" s="11" t="str">
        <f>IF(K11&lt;2000,"Não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2976</v>
      </c>
      <c r="D16" s="6">
        <v>2210</v>
      </c>
      <c r="E16" s="6">
        <v>2436</v>
      </c>
      <c r="F16" s="6">
        <v>2179</v>
      </c>
      <c r="G16" s="6">
        <v>2210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2000</v>
      </c>
      <c r="D17" s="6">
        <v>2000</v>
      </c>
      <c r="E17" s="6">
        <v>2000</v>
      </c>
      <c r="F17" s="6">
        <v>2000</v>
      </c>
      <c r="G17" s="6">
        <v>2000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topLeftCell="A7" zoomScaleNormal="100" workbookViewId="0">
      <selection activeCell="K13" sqref="K13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37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7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'4 de 17'!F5:H5</f>
        <v>45078</v>
      </c>
      <c r="G5" s="24"/>
      <c r="H5" s="24"/>
      <c r="I5" s="23" t="s">
        <v>7</v>
      </c>
      <c r="J5" s="23"/>
      <c r="K5" s="23"/>
      <c r="L5" s="26" t="s">
        <v>57</v>
      </c>
      <c r="M5" s="23"/>
      <c r="N5" s="23"/>
    </row>
    <row r="6" spans="2:14" x14ac:dyDescent="0.25">
      <c r="B6" s="16" t="str">
        <f>C3</f>
        <v>24h de Cobertura em Radiologia (RX) e produção de Exames / Mês</v>
      </c>
      <c r="C6" s="16"/>
      <c r="D6" s="16"/>
      <c r="E6" s="16"/>
      <c r="F6" s="16"/>
      <c r="G6" s="16"/>
      <c r="H6" s="16"/>
      <c r="I6" s="16"/>
      <c r="J6" s="16"/>
      <c r="K6" s="16"/>
      <c r="L6" s="17">
        <f>'4 de 17'!L6:N8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800</v>
      </c>
      <c r="J11" s="15"/>
      <c r="K11" s="15">
        <v>1334</v>
      </c>
      <c r="L11" s="15"/>
      <c r="M11" s="11" t="str">
        <f>IF(K11&lt;800,"Não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709</v>
      </c>
      <c r="D16" s="6">
        <v>947</v>
      </c>
      <c r="E16" s="6">
        <v>1167</v>
      </c>
      <c r="F16" s="6">
        <v>1132</v>
      </c>
      <c r="G16" s="6">
        <v>1334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800</v>
      </c>
      <c r="D17" s="6">
        <v>800</v>
      </c>
      <c r="E17" s="6">
        <v>800</v>
      </c>
      <c r="F17" s="6">
        <v>800</v>
      </c>
      <c r="G17" s="6">
        <v>800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topLeftCell="A7" zoomScaleNormal="100" workbookViewId="0">
      <selection activeCell="M11" sqref="M11:N12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38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'5 de 17'!F5:H5</f>
        <v>45078</v>
      </c>
      <c r="G5" s="24"/>
      <c r="H5" s="24"/>
      <c r="I5" s="23" t="s">
        <v>7</v>
      </c>
      <c r="J5" s="23"/>
      <c r="K5" s="23"/>
      <c r="L5" s="26" t="s">
        <v>58</v>
      </c>
      <c r="M5" s="23"/>
      <c r="N5" s="23"/>
    </row>
    <row r="6" spans="2:14" x14ac:dyDescent="0.25">
      <c r="B6" s="16" t="str">
        <f>C3</f>
        <v>Ortopedia Ambulatorial de Ortopedistas e Produção de Atendimentos / Mês</v>
      </c>
      <c r="C6" s="16"/>
      <c r="D6" s="16"/>
      <c r="E6" s="16"/>
      <c r="F6" s="16"/>
      <c r="G6" s="16"/>
      <c r="H6" s="16"/>
      <c r="I6" s="16"/>
      <c r="J6" s="16"/>
      <c r="K6" s="16"/>
      <c r="L6" s="17">
        <f>'5 de 17'!L6:N8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120</v>
      </c>
      <c r="J11" s="15"/>
      <c r="K11" s="15">
        <v>145</v>
      </c>
      <c r="L11" s="15"/>
      <c r="M11" s="11" t="str">
        <f>IF(K11&lt;120,"Não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2022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109</v>
      </c>
      <c r="D16" s="6">
        <v>58</v>
      </c>
      <c r="E16" s="6">
        <v>149</v>
      </c>
      <c r="F16" s="6">
        <v>108</v>
      </c>
      <c r="G16" s="6">
        <v>145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120</v>
      </c>
      <c r="D17" s="6">
        <v>120</v>
      </c>
      <c r="E17" s="6">
        <v>120</v>
      </c>
      <c r="F17" s="6">
        <v>120</v>
      </c>
      <c r="G17" s="6">
        <v>120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topLeftCell="A7" zoomScaleNormal="100" workbookViewId="0">
      <selection activeCell="M11" sqref="M11:N12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39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'6 de 17'!$F$5:$H$5</f>
        <v>45078</v>
      </c>
      <c r="G5" s="24"/>
      <c r="H5" s="24"/>
      <c r="I5" s="23" t="s">
        <v>7</v>
      </c>
      <c r="J5" s="23"/>
      <c r="K5" s="23"/>
      <c r="L5" s="26" t="s">
        <v>59</v>
      </c>
      <c r="M5" s="23"/>
      <c r="N5" s="23"/>
    </row>
    <row r="6" spans="2:14" x14ac:dyDescent="0.25">
      <c r="B6" s="16" t="str">
        <f>C3</f>
        <v>Pediatria Ambulatorial de Ortopedistas e Produção de Atendimentos / Mês</v>
      </c>
      <c r="C6" s="16"/>
      <c r="D6" s="16"/>
      <c r="E6" s="16"/>
      <c r="F6" s="16"/>
      <c r="G6" s="16"/>
      <c r="H6" s="16"/>
      <c r="I6" s="16"/>
      <c r="J6" s="16"/>
      <c r="K6" s="16"/>
      <c r="L6" s="17">
        <f>'6 de 17'!L6:N8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120</v>
      </c>
      <c r="J11" s="15"/>
      <c r="K11" s="15">
        <v>126</v>
      </c>
      <c r="L11" s="15"/>
      <c r="M11" s="11" t="str">
        <f>IF(K11&lt;120,"Não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91</v>
      </c>
      <c r="D16" s="6">
        <v>69</v>
      </c>
      <c r="E16" s="6">
        <v>127</v>
      </c>
      <c r="F16" s="6">
        <v>92</v>
      </c>
      <c r="G16" s="6">
        <v>126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120</v>
      </c>
      <c r="D17" s="6">
        <v>120</v>
      </c>
      <c r="E17" s="6">
        <v>120</v>
      </c>
      <c r="F17" s="6">
        <v>120</v>
      </c>
      <c r="G17" s="6">
        <v>120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topLeftCell="A4" zoomScaleNormal="100" workbookViewId="0">
      <selection activeCell="H16" sqref="H16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40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'7 de 17'!F5:H5</f>
        <v>45078</v>
      </c>
      <c r="G5" s="24"/>
      <c r="H5" s="24"/>
      <c r="I5" s="23" t="s">
        <v>7</v>
      </c>
      <c r="J5" s="23"/>
      <c r="K5" s="23"/>
      <c r="L5" s="26" t="s">
        <v>60</v>
      </c>
      <c r="M5" s="23"/>
      <c r="N5" s="23"/>
    </row>
    <row r="6" spans="2:14" x14ac:dyDescent="0.25">
      <c r="B6" s="16" t="str">
        <f>C3</f>
        <v>Corpo Clínico no PA: Palntonistas Socorristas em Clínica Médica</v>
      </c>
      <c r="C6" s="16"/>
      <c r="D6" s="16"/>
      <c r="E6" s="16"/>
      <c r="F6" s="16"/>
      <c r="G6" s="16"/>
      <c r="H6" s="16"/>
      <c r="I6" s="16"/>
      <c r="J6" s="16"/>
      <c r="K6" s="16"/>
      <c r="L6" s="17">
        <f>'7 de 17'!L6:N8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4</v>
      </c>
      <c r="J11" s="15"/>
      <c r="K11" s="15">
        <v>4</v>
      </c>
      <c r="L11" s="15"/>
      <c r="M11" s="11" t="str">
        <f>IF(K11&lt;4,"Não Atingida","Atingida")</f>
        <v>Atingida</v>
      </c>
      <c r="N11" s="11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11"/>
      <c r="N12" s="11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4</v>
      </c>
      <c r="D16" s="6">
        <v>4</v>
      </c>
      <c r="E16" s="6">
        <v>4</v>
      </c>
      <c r="F16" s="6">
        <v>4</v>
      </c>
      <c r="G16" s="6">
        <v>4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4</v>
      </c>
      <c r="D17" s="6">
        <v>4</v>
      </c>
      <c r="E17" s="6">
        <v>4</v>
      </c>
      <c r="F17" s="6">
        <v>4</v>
      </c>
      <c r="G17" s="6">
        <v>4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>
      <selection activeCell="M11" sqref="M11:N12"/>
    </sheetView>
  </sheetViews>
  <sheetFormatPr defaultColWidth="0" defaultRowHeight="13.2" x14ac:dyDescent="0.25"/>
  <cols>
    <col min="1" max="1" width="10.33203125" style="1" customWidth="1"/>
    <col min="2" max="2" width="18.5546875" style="1" customWidth="1"/>
    <col min="3" max="14" width="8.109375" style="1" customWidth="1"/>
    <col min="15" max="15" width="8.88671875" style="1" customWidth="1"/>
    <col min="16" max="16384" width="8.88671875" style="1" hidden="1"/>
  </cols>
  <sheetData>
    <row r="2" spans="2:14" ht="16.5" customHeight="1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ht="18" customHeight="1" x14ac:dyDescent="0.25">
      <c r="B3" s="19"/>
      <c r="C3" s="19" t="s">
        <v>41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4" customHeight="1" x14ac:dyDescent="0.25">
      <c r="B4" s="19"/>
      <c r="C4" s="21" t="s">
        <v>2</v>
      </c>
      <c r="D4" s="21"/>
      <c r="E4" s="21"/>
      <c r="F4" s="22" t="s">
        <v>3</v>
      </c>
      <c r="G4" s="22"/>
      <c r="H4" s="22"/>
      <c r="I4" s="22" t="s">
        <v>4</v>
      </c>
      <c r="J4" s="22"/>
      <c r="K4" s="22"/>
      <c r="L4" s="22" t="s">
        <v>5</v>
      </c>
      <c r="M4" s="22"/>
      <c r="N4" s="22"/>
    </row>
    <row r="5" spans="2:14" ht="24" customHeight="1" x14ac:dyDescent="0.25">
      <c r="B5" s="19"/>
      <c r="C5" s="23" t="s">
        <v>6</v>
      </c>
      <c r="D5" s="23"/>
      <c r="E5" s="23"/>
      <c r="F5" s="24">
        <f>'8 de 17'!F5:H5</f>
        <v>45078</v>
      </c>
      <c r="G5" s="24"/>
      <c r="H5" s="24"/>
      <c r="I5" s="23" t="s">
        <v>7</v>
      </c>
      <c r="J5" s="23"/>
      <c r="K5" s="23"/>
      <c r="L5" s="26" t="s">
        <v>61</v>
      </c>
      <c r="M5" s="23"/>
      <c r="N5" s="23"/>
    </row>
    <row r="6" spans="2:14" x14ac:dyDescent="0.25">
      <c r="B6" s="16" t="str">
        <f>C3</f>
        <v>Ginecológico Ambulatorial e Clínico Geral</v>
      </c>
      <c r="C6" s="16"/>
      <c r="D6" s="16"/>
      <c r="E6" s="16"/>
      <c r="F6" s="16"/>
      <c r="G6" s="16"/>
      <c r="H6" s="16"/>
      <c r="I6" s="16"/>
      <c r="J6" s="16"/>
      <c r="K6" s="16"/>
      <c r="L6" s="17">
        <f>'8 de 17'!L6:N8</f>
        <v>45047</v>
      </c>
      <c r="M6" s="17"/>
      <c r="N6" s="17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</row>
    <row r="8" spans="2:14" ht="26.2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</row>
    <row r="10" spans="2:14" s="2" customFormat="1" ht="18" customHeight="1" x14ac:dyDescent="0.25">
      <c r="B10" s="3" t="s">
        <v>8</v>
      </c>
      <c r="C10" s="18" t="s">
        <v>9</v>
      </c>
      <c r="D10" s="18"/>
      <c r="E10" s="18"/>
      <c r="F10" s="18" t="s">
        <v>10</v>
      </c>
      <c r="G10" s="18"/>
      <c r="H10" s="4" t="s">
        <v>11</v>
      </c>
      <c r="I10" s="18" t="s">
        <v>12</v>
      </c>
      <c r="J10" s="18"/>
      <c r="K10" s="18" t="s">
        <v>13</v>
      </c>
      <c r="L10" s="18"/>
      <c r="M10" s="18" t="s">
        <v>14</v>
      </c>
      <c r="N10" s="18"/>
    </row>
    <row r="11" spans="2:14" ht="18" customHeight="1" x14ac:dyDescent="0.25">
      <c r="B11" s="5" t="s">
        <v>15</v>
      </c>
      <c r="C11" s="14" t="s">
        <v>16</v>
      </c>
      <c r="D11" s="14"/>
      <c r="E11" s="14"/>
      <c r="F11" s="14"/>
      <c r="G11" s="14"/>
      <c r="H11" s="15" t="s">
        <v>17</v>
      </c>
      <c r="I11" s="15">
        <v>120</v>
      </c>
      <c r="J11" s="15"/>
      <c r="K11" s="15">
        <v>97</v>
      </c>
      <c r="L11" s="15"/>
      <c r="M11" s="25" t="str">
        <f>IF(K11&lt;120,"Não Atingida","Atingida")</f>
        <v>Não Atingida</v>
      </c>
      <c r="N11" s="25"/>
    </row>
    <row r="12" spans="2:14" ht="18" customHeight="1" x14ac:dyDescent="0.25">
      <c r="B12" s="7" t="s">
        <v>18</v>
      </c>
      <c r="C12" s="12" t="s">
        <v>19</v>
      </c>
      <c r="D12" s="12"/>
      <c r="E12" s="12"/>
      <c r="F12" s="13"/>
      <c r="G12" s="13"/>
      <c r="H12" s="15"/>
      <c r="I12" s="15"/>
      <c r="J12" s="15"/>
      <c r="K12" s="15"/>
      <c r="L12" s="15"/>
      <c r="M12" s="25"/>
      <c r="N12" s="25"/>
    </row>
    <row r="15" spans="2:14" ht="21" customHeight="1" x14ac:dyDescent="0.25">
      <c r="B15" s="3">
        <v>2023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  <c r="J15" s="3" t="s">
        <v>27</v>
      </c>
      <c r="K15" s="3" t="s">
        <v>28</v>
      </c>
      <c r="L15" s="3" t="s">
        <v>29</v>
      </c>
      <c r="M15" s="3" t="s">
        <v>30</v>
      </c>
      <c r="N15" s="3" t="s">
        <v>31</v>
      </c>
    </row>
    <row r="16" spans="2:14" ht="30.75" customHeight="1" x14ac:dyDescent="0.25">
      <c r="B16" s="6" t="s">
        <v>13</v>
      </c>
      <c r="C16" s="6">
        <v>114</v>
      </c>
      <c r="D16" s="6">
        <v>69</v>
      </c>
      <c r="E16" s="6">
        <v>105</v>
      </c>
      <c r="F16" s="6">
        <v>82</v>
      </c>
      <c r="G16" s="6">
        <v>97</v>
      </c>
      <c r="H16" s="6"/>
      <c r="I16" s="6"/>
      <c r="J16" s="6"/>
      <c r="K16" s="6"/>
      <c r="L16" s="6"/>
      <c r="M16" s="6"/>
      <c r="N16" s="6"/>
    </row>
    <row r="17" spans="2:14" ht="23.25" customHeight="1" x14ac:dyDescent="0.25">
      <c r="B17" s="6" t="s">
        <v>32</v>
      </c>
      <c r="C17" s="6">
        <v>120</v>
      </c>
      <c r="D17" s="6">
        <v>120</v>
      </c>
      <c r="E17" s="6">
        <v>120</v>
      </c>
      <c r="F17" s="6">
        <v>120</v>
      </c>
      <c r="G17" s="6">
        <v>120</v>
      </c>
      <c r="H17" s="6"/>
      <c r="I17" s="6"/>
      <c r="J17" s="6"/>
      <c r="K17" s="6"/>
      <c r="L17" s="6"/>
      <c r="M17" s="6"/>
      <c r="N17" s="6"/>
    </row>
  </sheetData>
  <mergeCells count="26">
    <mergeCell ref="B2:B5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  <mergeCell ref="B6:K8"/>
    <mergeCell ref="L6:N8"/>
    <mergeCell ref="C10:E10"/>
    <mergeCell ref="F10:G10"/>
    <mergeCell ref="I10:J10"/>
    <mergeCell ref="K10:L10"/>
    <mergeCell ref="M10:N10"/>
    <mergeCell ref="M11:N12"/>
    <mergeCell ref="C12:E12"/>
    <mergeCell ref="F12:G12"/>
    <mergeCell ref="C11:E11"/>
    <mergeCell ref="F11:G11"/>
    <mergeCell ref="H11:H12"/>
    <mergeCell ref="I11:J12"/>
    <mergeCell ref="K11:L12"/>
  </mergeCells>
  <pageMargins left="0.7" right="0.7" top="0.75" bottom="0.75" header="0.511811023622047" footer="0.511811023622047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3</vt:i4>
      </vt:variant>
    </vt:vector>
  </HeadingPairs>
  <TitlesOfParts>
    <vt:vector size="21" baseType="lpstr">
      <vt:lpstr>1 de 18</vt:lpstr>
      <vt:lpstr>2 de 18</vt:lpstr>
      <vt:lpstr>3 de 18</vt:lpstr>
      <vt:lpstr>4 de 17</vt:lpstr>
      <vt:lpstr>5 de 17</vt:lpstr>
      <vt:lpstr>6 de 17</vt:lpstr>
      <vt:lpstr>7 de 17</vt:lpstr>
      <vt:lpstr>8 de 17</vt:lpstr>
      <vt:lpstr>9 de 18</vt:lpstr>
      <vt:lpstr>10 de 18</vt:lpstr>
      <vt:lpstr>11 de 18</vt:lpstr>
      <vt:lpstr>12 de 17</vt:lpstr>
      <vt:lpstr>13 de 17</vt:lpstr>
      <vt:lpstr>14 de 18</vt:lpstr>
      <vt:lpstr>15 de 18</vt:lpstr>
      <vt:lpstr>16 de 18</vt:lpstr>
      <vt:lpstr>17 de 18</vt:lpstr>
      <vt:lpstr>18 de 18</vt:lpstr>
      <vt:lpstr>'1 de 18'!Area_de_impressao</vt:lpstr>
      <vt:lpstr>'15 de 18'!Area_de_impressao</vt:lpstr>
      <vt:lpstr>'18 de 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IDAB-03</dc:creator>
  <dc:description/>
  <cp:lastModifiedBy>IDAB-03</cp:lastModifiedBy>
  <cp:revision>9</cp:revision>
  <cp:lastPrinted>2023-06-15T18:47:23Z</cp:lastPrinted>
  <dcterms:created xsi:type="dcterms:W3CDTF">2022-02-03T14:05:41Z</dcterms:created>
  <dcterms:modified xsi:type="dcterms:W3CDTF">2023-06-15T19:32:58Z</dcterms:modified>
  <dc:language>pt-BR</dc:language>
</cp:coreProperties>
</file>